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Титульный лист" sheetId="1" r:id="rId1"/>
    <sheet name="I - фин.обеспечение" sheetId="2" r:id="rId2"/>
    <sheet name="II - Достижение объёма" sheetId="3" r:id="rId3"/>
    <sheet name="III - Оценка эффективности" sheetId="4" r:id="rId4"/>
    <sheet name="IV - Достижение качества" sheetId="5" r:id="rId5"/>
  </sheets>
  <definedNames>
    <definedName name="_xlnm.Print_Area" localSheetId="3">'III - Оценка эффективности'!$A$1:$C$5</definedName>
    <definedName name="_xlnm.Print_Area" localSheetId="4">'IV - Достижение качества'!$A$1:$J$29</definedName>
    <definedName name="_xlnm.Print_Area" localSheetId="0">'Титульный лист'!$A$1:$E$19</definedName>
  </definedNames>
  <calcPr fullCalcOnLoad="1"/>
</workbook>
</file>

<file path=xl/sharedStrings.xml><?xml version="1.0" encoding="utf-8"?>
<sst xmlns="http://schemas.openxmlformats.org/spreadsheetml/2006/main" count="345" uniqueCount="173">
  <si>
    <t>УТВЕРЖДАЮ</t>
  </si>
  <si>
    <t>№ п/п</t>
  </si>
  <si>
    <t>1</t>
  </si>
  <si>
    <t>(наименование государственного учреждения Тверской области)</t>
  </si>
  <si>
    <t>СОГЛАСОВАНО</t>
  </si>
  <si>
    <t>2</t>
  </si>
  <si>
    <t>3</t>
  </si>
  <si>
    <t>4</t>
  </si>
  <si>
    <t>5</t>
  </si>
  <si>
    <t>6</t>
  </si>
  <si>
    <t>7</t>
  </si>
  <si>
    <t>9</t>
  </si>
  <si>
    <t>12</t>
  </si>
  <si>
    <t xml:space="preserve">Часть IV. Достижение показателей качества государственной услуги (работы) </t>
  </si>
  <si>
    <t xml:space="preserve">Часть I. Финансовое обеспечение выполнения государственного задания </t>
  </si>
  <si>
    <t>Характеристика причин отклонения индекса освоения финансовых средств от 1</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</si>
  <si>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</si>
  <si>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</si>
  <si>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 xml:space="preserve">Часть III. Оценка финансово-экономической эффективности реализации государственного задания </t>
  </si>
  <si>
    <t>11</t>
  </si>
  <si>
    <t>Разрешенный к использованию остаток субсидии на выполнение государственного задания за отчетный финансовый год, руб.</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</si>
  <si>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</si>
  <si>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</si>
  <si>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Часть II. Достижение показателей объема государственных услуг, выполнения работ</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</si>
  <si>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</si>
  <si>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</si>
  <si>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 xml:space="preserve">Критерий финансово-экономической эффективности реализации государственного задания в отчетном периоде, 
гр.3 =гр.1 / гр.2  </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</si>
  <si>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</si>
  <si>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</si>
  <si>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8</t>
  </si>
  <si>
    <t>10</t>
  </si>
  <si>
    <t>Наименование показателя объема государственной услуги (работы)</t>
  </si>
  <si>
    <t>Показатель качества государственной услуги (работы)</t>
  </si>
  <si>
    <t>Наименование</t>
  </si>
  <si>
    <t>Единица измерения</t>
  </si>
  <si>
    <t>Индекс достижения планового значения показателей качества государственной услуги (работы)  в отчетном периоде,
гр.9 = гр.7 / гр.6</t>
  </si>
  <si>
    <t>Наименование должности руководителя государственного учреждения Тверской области</t>
  </si>
  <si>
    <t xml:space="preserve">«____»__________________20___ г.                 </t>
  </si>
  <si>
    <t>Наименование должности руководителя исполнительного
органа государственной власти, осуществляющего функции
и полномочия учредителя учреждения Тверской области</t>
  </si>
  <si>
    <t xml:space="preserve">«____»__________________20___ г.                  </t>
  </si>
  <si>
    <t>«Приложение 4 
к Порядку формирования и финансового
обеспечения выполнения государственного 
задания на оказание государственных услуг 
(выполнение работ) государственными 
учреждениями Тверской области, 
за исключением государственных учреждений 
здравоохранения Тверской области</t>
  </si>
  <si>
    <t xml:space="preserve">       подпись                              расшифровка подписи</t>
  </si>
  <si>
    <t xml:space="preserve">         подпись                          расшифровка подписи</t>
  </si>
  <si>
    <t>Годовое значение показателя объема  государственной услуги, предусмотренное государственным заданием, отметка о выполнении работы</t>
  </si>
  <si>
    <t>Единица измерения показателя  государственной услуги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</si>
  <si>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</si>
  <si>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(7/6)</t>
  </si>
  <si>
    <t>Итоговое выполнение государственного задания с учетом веса показателя объема государственных услуг, выполнения работ</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</si>
  <si>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</si>
  <si>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 (9/∑9)</t>
  </si>
  <si>
    <t>Характеристика причин отклонения показателя объема государственных услуг, выполнения работ от запланированного значения</t>
  </si>
  <si>
    <t>Уникальный номер реестровой записи ведомственного перечня государственных услуг (работ)</t>
  </si>
  <si>
    <t xml:space="preserve">Наименование государственной услуги (работы) </t>
  </si>
  <si>
    <t>Уникальный номер реестровой записи  ведомственного перечня государственных услуг (работ)</t>
  </si>
  <si>
    <t xml:space="preserve">Отчет о выполнении государственного задания 
</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</si>
  <si>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</si>
  <si>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
(гр.6 = гр.5 / гр.2+гр.3+гр.4)</t>
  </si>
  <si>
    <t>Наименование государственной услуги (работы) с указанием характеристик (содержание услуги (работы), условия оказания (выполнения) услуги (работы)</t>
  </si>
  <si>
    <t>Приложение 3 
к постановлению Правительства 
Тверской области 
от 26.12.2016 № 420-пп</t>
  </si>
  <si>
    <t>км</t>
  </si>
  <si>
    <t>Протяженность созданных противопожарных минерализованных полос</t>
  </si>
  <si>
    <t>Протяженность прочищенных минерализованных полос</t>
  </si>
  <si>
    <t>шт</t>
  </si>
  <si>
    <t>Установка и размещение стендов, знаков и  указателей, содержащих информацию о мерах пожарной безопасности в лесах</t>
  </si>
  <si>
    <t>Количество публикаций, выступлений, лекций, бесед</t>
  </si>
  <si>
    <t>га</t>
  </si>
  <si>
    <t>13</t>
  </si>
  <si>
    <t>14</t>
  </si>
  <si>
    <t>15</t>
  </si>
  <si>
    <t>Площадь проведения искусственного лесовосстановления</t>
  </si>
  <si>
    <t>16</t>
  </si>
  <si>
    <t>17</t>
  </si>
  <si>
    <t>18</t>
  </si>
  <si>
    <t>19</t>
  </si>
  <si>
    <t>Площадь проведения дополнения лесных культур при приживаемости менее 85 %</t>
  </si>
  <si>
    <t>20</t>
  </si>
  <si>
    <t>21</t>
  </si>
  <si>
    <t>Площадь обработанной почвы под создание лесных культур текущего и будущего года</t>
  </si>
  <si>
    <t>Площадь проведения естественного лесовосстановления: минерализация почвы</t>
  </si>
  <si>
    <t>Протяженность проведения разрубки и расчистки квартальной просеки</t>
  </si>
  <si>
    <t>________________       В.В. Барышков</t>
  </si>
  <si>
    <t>Руководитель ГБУ "ЛПЦ-Тверьлес"</t>
  </si>
  <si>
    <t>________________       А.В. Смирнов</t>
  </si>
  <si>
    <t>(за  год)</t>
  </si>
  <si>
    <t>х</t>
  </si>
  <si>
    <t>В связи со сложившимися обстоятельствами непреодолимой силы (неблагоприятные погодные условия),  воспрепятствующие своевременному исполнению обязательств по исполнению госзадания, было согласовано продление срока на проведение санитарно-оздоровительных мероприятий, в соответствии с письмом МЛХ от 27.12.2015 г №5749/04-07 до 15.04.2017 года.</t>
  </si>
  <si>
    <t>Выполнение работ осуществляется в соответствии с календарным планом</t>
  </si>
  <si>
    <t>Работы выставлены на аукцион</t>
  </si>
  <si>
    <t xml:space="preserve">Остатки средств субсидий на 01.07.2017 образовались: -за счет отмены электронного аукциона на право заключения контрактп на оказание услуг по организации и обеспечению бесперебойного функционирования системы дистанционного мониторинга и раннего обнаружения лесных пожаров на территории лесного фонда Тверской области ( извещение от 27.04.2017 № 0136200003617002252) по решению Управления Федеральной антимонопольной службы по Тверской области в сумме 5 260 400,60 рублей;  -отмены аукциона на обслуживание ГЛОНАС в сумме 624 000,00 рублей в связи с выходом из строя оборудования; - заключен контракт на выполнение работ по авиационному патрулированию лесов лесного фонда Тверской области в пожароопасном сезоне 2017 года на сумму 8 111 262,13 рублей. Оплачено 660 240,00 рублей. Сколько будет произведено полетов невозможно спрогнозировать из-за пожарной обстановки в области;  - документы на оказание услуг по техническому обслуживанию комплексов БПЛА сданы в госзаказ на сумму 391 364,72 рубля;  - документы на поставку нефтепродуктов сданы в госзаказ на сумму 999 902,40 рубля.                                                                  </t>
  </si>
  <si>
    <t>280000000120043570806016100300000001003100104</t>
  </si>
  <si>
    <t>Предупреждение возникновения и распространения лесных пожаров, включая территорию ООПТ (Обустройство, эксплуатация лесных дорог, предназначенных для охраны лесов от пожаров).</t>
  </si>
  <si>
    <t>Протяженность созданных лесных дорог; Протяженность отремонтированных лесных дорог</t>
  </si>
  <si>
    <t>280000000120043570806016100800000001008100104</t>
  </si>
  <si>
    <t>Предупреждение возникновения и распространения лесных пожаров, включая территорию ООПТ (Устройство противопожарных минерализованных полос.)</t>
  </si>
  <si>
    <t>280000000120043570806016100900000001007100104</t>
  </si>
  <si>
    <t>Предупреждение возникновения и распространения лесных пожаров, включая территорию ООПТ (Прочистка и обновление противопожарных минерализованных полос.)</t>
  </si>
  <si>
    <t>280000000120043570806016101300000001001100103</t>
  </si>
  <si>
    <t>Предупреждение возникновения и распространения лесных пожаров, включая территорию ООПТ (Установка шлагбаумов, устройство преград, обеспечивающих ограничение пребывания граждан в лесах в целях обеспечения пожарной безопасности.)</t>
  </si>
  <si>
    <t>Установка шлагбаумов, устройство преград, обеспечивающих ограничение пребывания граждан в лесах в целях обеспечения пожарной безопасности; эксплуатация шлагбаумов, преград обеспечивающих ограничение пребывания граждан в лесах в целях обеспечения пожарной безопасности</t>
  </si>
  <si>
    <t>280000000120043570806016101700000001007100104</t>
  </si>
  <si>
    <t>Предупреждение возникновения и распространения лесных пожаров, включая территорию ООПТ (Установка и размещение стендов и других знаков и указателей, содержащих информацию о мерах пожарной безопасности в лесах.)</t>
  </si>
  <si>
    <t>280000000120043570806016102900000001003100104</t>
  </si>
  <si>
    <t>280000000120043570806016102800000001004100104</t>
  </si>
  <si>
    <t>Предупреждение возникновения и распространения лесных пожаров, включая территорию ООПТ (Обеспечение функционирования пожарно-химических станций.)</t>
  </si>
  <si>
    <t>280000000120043570806016100600000001000100101</t>
  </si>
  <si>
    <t>Предупреждение возникновения и распространения лесных пожаров , включая территорию ООПТ (Прочистка просек)</t>
  </si>
  <si>
    <t>280000000120043570805007100401500001003100104</t>
  </si>
  <si>
    <t>280000000120043570805007100801100001008100103</t>
  </si>
  <si>
    <t>Площадь проведения прореживания; площадь проведения проходной рубки</t>
  </si>
  <si>
    <t>280000000120043570805007100600800001006100104</t>
  </si>
  <si>
    <t>Площадь проведения агротехнического ухода за лесными культурами</t>
  </si>
  <si>
    <t>280000000120043570805007101201400001006100104</t>
  </si>
  <si>
    <t>280000000120043570805007100300300001000100104</t>
  </si>
  <si>
    <t>280000000120043570805007101001200001002100103</t>
  </si>
  <si>
    <t>Площадь проведения осветления  молодняков в возрасте до 10 лет; Площадь проведения прочистки  молодняков в возрасте 11-20 лет</t>
  </si>
  <si>
    <t>280000000120043570805008100100100001005100104</t>
  </si>
  <si>
    <t>280000000120043570806021100400000001005100104</t>
  </si>
  <si>
    <t>Локализация и ликвидация очагов вредных организмов  (Сплошная санитарная рубка.)</t>
  </si>
  <si>
    <t>Площадь сплошной санитарной рубки</t>
  </si>
  <si>
    <t>Локализация и ликвидация очагов вредных организмов  (Выборочная санитарная рубка.)</t>
  </si>
  <si>
    <t>280000000120043570806021100300000001006100104</t>
  </si>
  <si>
    <t>Площадь сплошной выборочной рубки</t>
  </si>
  <si>
    <t>280000000120043570805010100100000001003100104</t>
  </si>
  <si>
    <t>Выполнение работ по отводу лесосек  (Отвод лесосек.)</t>
  </si>
  <si>
    <t>Площадь проведения отводов под выборочные рубки леса; Рлощадь проведения отводов под рубки ухода в молодняках</t>
  </si>
  <si>
    <t>280000000120043570805007100300200001002100103</t>
  </si>
  <si>
    <t>Площадь проведения естественного лесовостановления с сохранением подроста лесных древесных пород</t>
  </si>
  <si>
    <t>Осуществление лесовосстановления и лесоразведения (Создание лесных культур). Посадка стандартным посадочным материалом под меч (лопату) Колесова или механизированным способом (лесопосадочными машинами различных марок в агрегате с трактором) в соответствии с проектом (организационно-технологической схемой) лесовосстановления.</t>
  </si>
  <si>
    <t>Осуществление лесовосстановления и лесоразведения(Обеспечение проведения мероприятий по повышению продуктивности лесов (т.е. осуществления ухода за лесами, улучшение породного состава лесных насаждений, повышение качества и устойчивости лесных насаждений, сохранение и усиление защитных, водоохранных, санитарно-гигиенических и других полезных свойств леса, сокращение сроков выращивания технически спелой древесины, рациональное использование ресурсов древесины. Прореживание, проходные рубки (рубка деревьев, отобранных в рубку в соответствии с материалами отвода, вывозка заготовленной древесины, очистка мест рубок)</t>
  </si>
  <si>
    <t>Осуществление лесовосстановления и лесоразведения (Проведение агротехнического ухода за лесными культурами). Ручная оправка от завала травой и почвой, удаление сорной травянистой растительности.</t>
  </si>
  <si>
    <t>Осуществление лесовосстановления и лесоразведения (Подготовка почвы под лесные культуры). Механизированная обработка почвы в агрегате с лесным плугом в соответствии с проектом лесовосстановления.</t>
  </si>
  <si>
    <t>Осуществление лесовосстановления и лесоразведения (Содействие естественному возобновлению). Минерализация почвы.</t>
  </si>
  <si>
    <t>Осуществление лесовосстановления и лесоразведения (Дополнение лесных культур). Дополнительная высадка сеянцев на площадях с низкой приживаемостью лесных культур.</t>
  </si>
  <si>
    <t>Осуществление лесовосстановления и лесоразведения (Содействие естественному возобновлению).Сохранение подроста лесных пород при определении рубок лесных насаждений.</t>
  </si>
  <si>
    <t xml:space="preserve">Проведение ухода за лесами (Уход за лесами в молодняках). Проведение рубок ухода за молодняками (осветления, прочистки). </t>
  </si>
  <si>
    <t>28000000020043570806020100100200002004100104</t>
  </si>
  <si>
    <t>Тушение лесных  пожаров (Тушение пожаров в лесах) Ликвидация лесного пожара силами наземных пожарных формирований</t>
  </si>
  <si>
    <t>Средняя площадь территории лесного фонда Тверской области, пройденная пожарами за 5 лет</t>
  </si>
  <si>
    <t>Предупреждение возникновения и распространения лесных пожаров, включая территорию ООПТ (информационное обеспечение деятельности в области пожарной безопасности в лесах.)</t>
  </si>
  <si>
    <t>Количество пожарно-химических станций III тина</t>
  </si>
  <si>
    <t xml:space="preserve">ед </t>
  </si>
  <si>
    <t>280000000120043570806016102700000001005100104</t>
  </si>
  <si>
    <t>Предупреждение возникновения и распространения лесных пожаров, включая территорию ООПТ (Организация системы обнаружения и учета лесных пожаров, системы наблюдения за их развитием с использованием наземных, авиационных или космических средств.)</t>
  </si>
  <si>
    <t>Площадь наземного патрулирования и видеомониторинга; Зона осуществления лесоавиационных работ по охране лесов от пожаров с применением наземных и (или) авиационных сил и средств</t>
  </si>
  <si>
    <t>Ведется работа по организации ПХС-3 типа в г. Весьегонск</t>
  </si>
  <si>
    <t>Выполняется в полном объеме в соответствии с нормативными документами</t>
  </si>
  <si>
    <t>в связи с погодными условиями и организацией профилактика количество пожаров и их площадь уменьшилась по сравнению в прошлыми годами</t>
  </si>
  <si>
    <t xml:space="preserve">за отчётный период с 01.01.2017 по 30.06.2017 </t>
  </si>
  <si>
    <t>Предупреждение возникновения и распространения лесных пожаров, включая территорию ООПТ (Обустройство, эксплуатация лесных дорог, предназначенных для охраны лесов от пожаров. В плановой форме.)</t>
  </si>
  <si>
    <t>Предупреждение возникновения и распространения лесных пожаров, включая территорию ООПТ (Устройство противопожарных минерализованных полос. В плановой форме.)</t>
  </si>
  <si>
    <t>Предупреждение возникновения и распространения лесных пожаров, включая территорию ООПТ (Прочистка и обновление противопожарных минерализованных полос. В плановой форме.)</t>
  </si>
  <si>
    <t>Предупреждение возникновения и распространения лесных пожаров, включая территорию ООПТ (Установка шлагбаумов, устройство преград, обеспечивающих ограничение пребывания граждан в лесах в целях обеспечения пожарной безопасности. В плановой форме.)</t>
  </si>
  <si>
    <t>Предупреждение возникновения и распространения лесных пожаров, включая территорию ООПТ (Установка и размещение стендов и других знаков и указателей, содержащих информацию о мерах пожарной безопасности в лесах. В плановой форме.)</t>
  </si>
  <si>
    <t>Предупреждение возникновения и распространения лесных пожаров, включая территорию ООПТ (Информационное обеспечение деятельности в области пожарной безопасности в лесах. В плановой форме.)</t>
  </si>
  <si>
    <t>Предупреждение возникновения и распространения лесных пожаров, включая территорию ООПТ (Обеспечение функционирования пожарно-химических станций. В плановой форме.)</t>
  </si>
  <si>
    <t>Предупреждение возникновения и распространения лесных пожаров, включая территорию ООПТ (Организация системы обнаружения и учета лесных пожаров, системы наблюдения за их развитием с использованием наземных, авиационных или космических средств. В плановой форме.)</t>
  </si>
  <si>
    <t>Тушение лесных  пожаров (Тушение пожаров в лесах. Ликвидация лесного пожара силами наземных пожарных формирований. По мере необходимости.)</t>
  </si>
  <si>
    <t>Осуществление лесовосстановления и лесоразведения (Создание лесных культур. Посадка стандартным посадочным материалом под меч (лопату) Колесова или механизированным способом (лесопосадочными машинами различных марок в агрегате с трактором) в соответствии с проектом (организационно-технологической схемой) лесовосстановления. В плановой форме.)</t>
  </si>
  <si>
    <t xml:space="preserve">Проведение ухода за лесами (Уход за лесами в молодняках. Проведение рубок ухода за молодняками (осветления, прочистки). В плановой форме). </t>
  </si>
  <si>
    <t>Осуществление лесовосстановления и лесоразведения (Проведение агротехнического ухода за лесными культурами. Ручная оправка от завала травой и почвой, удаление сорной травянистой растительности. В плановой форме.)</t>
  </si>
  <si>
    <t>Осуществление лесовосстановления и лесоразведения (Дополнение лесных культур. Дополнительная высадка сеянцев на площадях с низкой приживаемостью лесных культур. В плановой форме.)</t>
  </si>
  <si>
    <t>Выполнение работ по отводу лесосек  (Отвод лесосек. В плановой форме.)</t>
  </si>
  <si>
    <t>Площадь проведения отводов под выборочные рубки леса; Площадь проведения отводов под рубки ухода в молодняках</t>
  </si>
  <si>
    <t>Осуществление лесовосстановления и лесоразведения (Подготовка почвы под лесные культуры. Механизированная обработка почвы в агрегате с лесным плугом в соответствии с проектом лесовосстановления. В плановой форме)</t>
  </si>
  <si>
    <t>Осуществление лесовосстановления и лесоразведения (Содействие естественному возобновлению. Минерализация почвы. В плановой форме.)</t>
  </si>
  <si>
    <t>Осуществление лесовосстановления и лесоразведения (Содействие естественному возобновлению.Сохранение подроста лесных пород при определении рубок лесных насаждений. В плановой форме.)</t>
  </si>
  <si>
    <t>Осуществление лесовосстановления и лесоразведения(Обеспечение проведения мероприятий по повышению продуктивности лесов (т.е. осуществления ухода за лесами, улучшение породного состава лесных насаждений, повышение качества и устойчивости лесных насаждений, сохранение и усиление защитных, водоохранных, санитарно-гигиенических и других полезных свойств леса, сокращение сроков выращивания технически спелой древесины, рациональное использование ресурсов древесины. Прореживание, проходные рубки (рубка деревьев, отобранных в рубку в соответствии с материалами отвода, вывозка заготовленной древесины, очистка мест рубок. В плановой форме.)</t>
  </si>
  <si>
    <t>Локализация и ликвидация очагов вредных организмов  (Выборочная санитарная рубка. В плановой форме.)</t>
  </si>
  <si>
    <t>Площадь выборочной санитарной рубки</t>
  </si>
  <si>
    <t>Локализация и ликвидация очагов вредных организмов  (Сплошная санитарная рубка. В плановой форме.)</t>
  </si>
  <si>
    <t>Предупреждение возникновения и распространения лесных пожаров , включая территорию ООПТ (Прочистка просек. В плановой форме).</t>
  </si>
  <si>
    <r>
      <t xml:space="preserve"> </t>
    </r>
    <r>
      <rPr>
        <sz val="10"/>
        <color indexed="8"/>
        <rFont val="Times New Roman"/>
        <family val="1"/>
      </rPr>
      <t>Министр лесного хозяйства Тверской области</t>
    </r>
  </si>
  <si>
    <t>Государственным бюджетным учреждением Тверской области "Лесозащитный противопожарный центр - Тверьлес"</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</si>
</sst>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FC19]d\ mmmm\ yyyy\ &quot;г.&quot;"/>
    <numFmt numFmtId="183" formatCode="0.0"/>
    <numFmt numFmtId="184" formatCode="#,##0.000"/>
    <numFmt numFmtId="185" formatCode="#,##0.0000"/>
    <numFmt numFmtId="186" formatCode="#,##0.0000000"/>
    <numFmt numFmtId="187" formatCode="#,##0.0"/>
    <numFmt numFmtId="188" formatCode="#,##0.000000"/>
    <numFmt numFmtId="189" formatCode="#,##0.00000"/>
  </numFmts>
  <fonts count="54">
    <font>
      <sz val="11"/>
      <color theme="1"/>
      <name val="Calibri"/>
      <family val="2"/>
    </font>
    <font>
      <sz val="11"/>
      <color indexed="8"/>
      <name val="Calibri"/>
      <family val="2"/>
    </font>
    <font>
      <sz val="10"/>
      <name val="Times New Roman"/>
      <family val="1"/>
    </font>
    <font>
      <sz val="10"/>
      <color indexed="8"/>
      <name val="Times New Roman"/>
      <family val="1"/>
    </font>
    <font>
      <sz val="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0"/>
      <color indexed="8"/>
      <name val="Times New Roman"/>
      <family val="1"/>
    </font>
    <font>
      <u val="single"/>
      <sz val="10"/>
      <color indexed="8"/>
      <name val="Times New Roman"/>
      <family val="1"/>
    </font>
    <font>
      <b/>
      <sz val="10"/>
      <color indexed="8"/>
      <name val="Times New Roman"/>
      <family val="1"/>
    </font>
    <font>
      <sz val="10"/>
      <color indexed="17"/>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vertAlign val="superscript"/>
      <sz val="10"/>
      <color theme="1"/>
      <name val="Times New Roman"/>
      <family val="1"/>
    </font>
    <font>
      <sz val="10"/>
      <color rgb="FF000000"/>
      <name val="Times New Roman"/>
      <family val="1"/>
    </font>
    <font>
      <u val="single"/>
      <sz val="10"/>
      <color theme="1"/>
      <name val="Times New Roman"/>
      <family val="1"/>
    </font>
    <font>
      <b/>
      <sz val="10"/>
      <color theme="1"/>
      <name val="Times New Roman"/>
      <family val="1"/>
    </font>
    <font>
      <sz val="10"/>
      <color rgb="FF00B05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right/>
      <top style="thin"/>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52">
    <xf numFmtId="0" fontId="0" fillId="0" borderId="0" xfId="0" applyFont="1" applyAlignment="1">
      <alignment/>
    </xf>
    <xf numFmtId="49" fontId="47" fillId="0" borderId="0" xfId="0" applyNumberFormat="1" applyFont="1" applyAlignment="1">
      <alignment/>
    </xf>
    <xf numFmtId="0" fontId="47" fillId="0" borderId="0" xfId="0" applyFont="1" applyAlignment="1">
      <alignment/>
    </xf>
    <xf numFmtId="0" fontId="47" fillId="0" borderId="0" xfId="0" applyFont="1" applyAlignment="1">
      <alignment wrapText="1"/>
    </xf>
    <xf numFmtId="0" fontId="47" fillId="0" borderId="0" xfId="0" applyFont="1" applyAlignment="1">
      <alignment horizontal="right" wrapText="1"/>
    </xf>
    <xf numFmtId="0" fontId="47" fillId="33" borderId="0" xfId="0" applyFont="1" applyFill="1" applyAlignment="1">
      <alignment horizontal="left"/>
    </xf>
    <xf numFmtId="0" fontId="47" fillId="0" borderId="0" xfId="0" applyFont="1" applyAlignment="1">
      <alignment horizontal="right" vertical="top" wrapText="1"/>
    </xf>
    <xf numFmtId="0" fontId="47" fillId="0" borderId="0" xfId="0" applyFont="1" applyAlignment="1">
      <alignment horizontal="left"/>
    </xf>
    <xf numFmtId="0" fontId="47" fillId="0" borderId="0" xfId="0" applyFont="1" applyAlignment="1">
      <alignment horizontal="left" wrapText="1"/>
    </xf>
    <xf numFmtId="49" fontId="47" fillId="0" borderId="0" xfId="0" applyNumberFormat="1" applyFont="1" applyAlignment="1">
      <alignment/>
    </xf>
    <xf numFmtId="49" fontId="47" fillId="0" borderId="0" xfId="0" applyNumberFormat="1" applyFont="1" applyAlignment="1">
      <alignment wrapText="1"/>
    </xf>
    <xf numFmtId="0" fontId="47" fillId="0" borderId="0" xfId="0" applyFont="1" applyAlignment="1">
      <alignment vertical="top" wrapText="1"/>
    </xf>
    <xf numFmtId="49" fontId="48" fillId="0" borderId="0" xfId="0" applyNumberFormat="1" applyFont="1" applyBorder="1" applyAlignment="1">
      <alignment horizontal="center" vertical="top" wrapText="1"/>
    </xf>
    <xf numFmtId="0" fontId="47" fillId="0" borderId="0" xfId="0" applyFont="1" applyBorder="1" applyAlignment="1">
      <alignment horizontal="center" vertical="top" wrapText="1"/>
    </xf>
    <xf numFmtId="0" fontId="47" fillId="0" borderId="0" xfId="0" applyFont="1" applyBorder="1" applyAlignment="1">
      <alignment vertical="top" wrapText="1"/>
    </xf>
    <xf numFmtId="0" fontId="47" fillId="0" borderId="0" xfId="0" applyFont="1" applyAlignment="1">
      <alignment vertical="top"/>
    </xf>
    <xf numFmtId="0" fontId="47" fillId="0" borderId="0" xfId="0" applyFont="1" applyBorder="1" applyAlignment="1">
      <alignment/>
    </xf>
    <xf numFmtId="49"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49" fontId="49" fillId="0" borderId="0" xfId="0" applyNumberFormat="1" applyFont="1" applyBorder="1" applyAlignment="1">
      <alignment horizontal="center" vertical="center" wrapText="1"/>
    </xf>
    <xf numFmtId="0" fontId="49" fillId="0" borderId="0" xfId="0" applyFont="1" applyBorder="1" applyAlignment="1">
      <alignment vertical="center" wrapText="1"/>
    </xf>
    <xf numFmtId="0" fontId="49" fillId="0" borderId="0" xfId="0" applyFont="1" applyBorder="1" applyAlignment="1">
      <alignment horizontal="justify" vertical="center" wrapText="1"/>
    </xf>
    <xf numFmtId="0" fontId="47" fillId="0" borderId="0" xfId="0" applyFont="1" applyAlignment="1">
      <alignment horizont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top"/>
    </xf>
    <xf numFmtId="49" fontId="47" fillId="0" borderId="0" xfId="0" applyNumberFormat="1" applyFont="1" applyBorder="1" applyAlignment="1">
      <alignment horizontal="left" vertical="center" wrapText="1"/>
    </xf>
    <xf numFmtId="49" fontId="2" fillId="0" borderId="10" xfId="0" applyNumberFormat="1"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49" fontId="2" fillId="0" borderId="11" xfId="0" applyNumberFormat="1"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49" fontId="47" fillId="0" borderId="10" xfId="0" applyNumberFormat="1" applyFont="1" applyBorder="1" applyAlignment="1">
      <alignment horizontal="center" vertical="center" wrapText="1"/>
    </xf>
    <xf numFmtId="0" fontId="47" fillId="0" borderId="0" xfId="0" applyFont="1" applyFill="1" applyAlignment="1">
      <alignment/>
    </xf>
    <xf numFmtId="0" fontId="47" fillId="0" borderId="10" xfId="0" applyFont="1" applyBorder="1" applyAlignment="1">
      <alignment horizontal="center" vertical="center" textRotation="90" wrapText="1"/>
    </xf>
    <xf numFmtId="49" fontId="50" fillId="0" borderId="0" xfId="0" applyNumberFormat="1" applyFont="1" applyAlignment="1">
      <alignment/>
    </xf>
    <xf numFmtId="4" fontId="2" fillId="33"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2" fillId="33" borderId="10" xfId="58" applyNumberFormat="1" applyFont="1" applyFill="1" applyBorder="1" applyAlignment="1">
      <alignment horizontal="center" vertical="center" wrapText="1"/>
    </xf>
    <xf numFmtId="4" fontId="49" fillId="0" borderId="10" xfId="0" applyNumberFormat="1" applyFont="1" applyBorder="1" applyAlignment="1">
      <alignment horizontal="center" vertical="center" wrapText="1"/>
    </xf>
    <xf numFmtId="49" fontId="2"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left" vertical="top" wrapText="1"/>
    </xf>
    <xf numFmtId="4" fontId="5" fillId="0" borderId="10" xfId="0" applyNumberFormat="1" applyFont="1" applyBorder="1" applyAlignment="1">
      <alignment horizontal="center" vertical="center" wrapText="1"/>
    </xf>
    <xf numFmtId="0" fontId="4" fillId="33" borderId="11" xfId="0" applyFont="1" applyFill="1" applyBorder="1" applyAlignment="1">
      <alignment horizontal="justify" vertical="top" wrapText="1"/>
    </xf>
    <xf numFmtId="0" fontId="4" fillId="33" borderId="10" xfId="0" applyFont="1" applyFill="1" applyBorder="1" applyAlignment="1">
      <alignment horizontal="justify" vertical="top" wrapText="1"/>
    </xf>
    <xf numFmtId="2" fontId="2" fillId="0" borderId="10" xfId="0" applyNumberFormat="1" applyFont="1" applyBorder="1" applyAlignment="1">
      <alignment horizontal="center" vertical="top" wrapText="1"/>
    </xf>
    <xf numFmtId="0" fontId="4" fillId="33"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xf>
    <xf numFmtId="4" fontId="49" fillId="33" borderId="10" xfId="0" applyNumberFormat="1" applyFont="1" applyFill="1" applyBorder="1" applyAlignment="1">
      <alignment horizontal="justify" vertical="top" wrapText="1"/>
    </xf>
    <xf numFmtId="4" fontId="47" fillId="0" borderId="0" xfId="0" applyNumberFormat="1" applyFont="1" applyAlignment="1">
      <alignment/>
    </xf>
    <xf numFmtId="4" fontId="51" fillId="0" borderId="10" xfId="0" applyNumberFormat="1" applyFont="1" applyBorder="1" applyAlignment="1">
      <alignment horizontal="center" vertical="center" wrapText="1"/>
    </xf>
    <xf numFmtId="0" fontId="52" fillId="0" borderId="0" xfId="0" applyFont="1" applyAlignment="1">
      <alignment/>
    </xf>
    <xf numFmtId="49" fontId="47" fillId="33" borderId="10" xfId="0" applyNumberFormat="1" applyFont="1" applyFill="1" applyBorder="1" applyAlignment="1">
      <alignment horizontal="center" vertical="top" wrapText="1"/>
    </xf>
    <xf numFmtId="49" fontId="47" fillId="33" borderId="10" xfId="0" applyNumberFormat="1" applyFont="1" applyFill="1" applyBorder="1" applyAlignment="1">
      <alignment horizontal="left" vertical="top" wrapText="1"/>
    </xf>
    <xf numFmtId="49" fontId="47" fillId="33" borderId="10" xfId="0" applyNumberFormat="1" applyFont="1" applyFill="1" applyBorder="1" applyAlignment="1">
      <alignment vertical="top" wrapText="1"/>
    </xf>
    <xf numFmtId="49" fontId="2" fillId="33" borderId="12" xfId="0" applyNumberFormat="1" applyFont="1" applyFill="1" applyBorder="1" applyAlignment="1">
      <alignment horizontal="center" vertical="top" wrapText="1"/>
    </xf>
    <xf numFmtId="49" fontId="2" fillId="33" borderId="12" xfId="0" applyNumberFormat="1" applyFont="1" applyFill="1" applyBorder="1" applyAlignment="1">
      <alignment horizontal="left" vertical="top" wrapText="1"/>
    </xf>
    <xf numFmtId="49" fontId="2" fillId="33" borderId="13" xfId="0" applyNumberFormat="1" applyFont="1" applyFill="1" applyBorder="1" applyAlignment="1">
      <alignment horizontal="center" vertical="top" wrapText="1"/>
    </xf>
    <xf numFmtId="49" fontId="2" fillId="33" borderId="13" xfId="0" applyNumberFormat="1" applyFont="1" applyFill="1" applyBorder="1" applyAlignment="1">
      <alignment horizontal="left" vertical="top" wrapText="1"/>
    </xf>
    <xf numFmtId="49" fontId="47" fillId="33" borderId="12" xfId="0" applyNumberFormat="1" applyFont="1" applyFill="1" applyBorder="1" applyAlignment="1">
      <alignment vertical="top" wrapText="1"/>
    </xf>
    <xf numFmtId="49" fontId="2" fillId="33" borderId="12" xfId="0" applyNumberFormat="1" applyFont="1" applyFill="1" applyBorder="1" applyAlignment="1">
      <alignment horizontal="center" vertical="top" wrapText="1"/>
    </xf>
    <xf numFmtId="4" fontId="47" fillId="33" borderId="12" xfId="58" applyNumberFormat="1" applyFont="1" applyFill="1" applyBorder="1" applyAlignment="1">
      <alignment horizontal="center" vertical="center" wrapText="1"/>
    </xf>
    <xf numFmtId="0" fontId="53" fillId="33" borderId="11" xfId="0" applyFont="1" applyFill="1" applyBorder="1" applyAlignment="1">
      <alignment horizontal="justify" vertical="top" wrapText="1"/>
    </xf>
    <xf numFmtId="0" fontId="53" fillId="33" borderId="10" xfId="0" applyFont="1" applyFill="1" applyBorder="1" applyAlignment="1">
      <alignment horizontal="justify" vertical="top" wrapText="1"/>
    </xf>
    <xf numFmtId="0" fontId="53" fillId="33" borderId="10" xfId="0" applyFont="1" applyFill="1" applyBorder="1" applyAlignment="1">
      <alignment horizontal="center" vertical="center" wrapText="1"/>
    </xf>
    <xf numFmtId="0" fontId="47" fillId="33" borderId="10" xfId="0" applyNumberFormat="1" applyFont="1" applyFill="1" applyBorder="1" applyAlignment="1">
      <alignment horizontal="center" vertical="center" wrapText="1"/>
    </xf>
    <xf numFmtId="3" fontId="47"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4" fontId="47" fillId="33" borderId="10" xfId="0" applyNumberFormat="1" applyFont="1" applyFill="1" applyBorder="1" applyAlignment="1">
      <alignment horizontal="center" vertical="center" wrapText="1"/>
    </xf>
    <xf numFmtId="0" fontId="53" fillId="33" borderId="12" xfId="0" applyFont="1" applyFill="1" applyBorder="1" applyAlignment="1">
      <alignment horizontal="justify" vertical="top" wrapText="1"/>
    </xf>
    <xf numFmtId="0" fontId="53" fillId="33" borderId="12" xfId="0" applyFont="1" applyFill="1" applyBorder="1" applyAlignment="1">
      <alignment horizontal="center" vertical="center" wrapText="1"/>
    </xf>
    <xf numFmtId="4" fontId="47" fillId="33" borderId="12" xfId="0" applyNumberFormat="1" applyFont="1" applyFill="1" applyBorder="1" applyAlignment="1">
      <alignment horizontal="center" vertical="center" wrapText="1"/>
    </xf>
    <xf numFmtId="184" fontId="47" fillId="33" borderId="10" xfId="0" applyNumberFormat="1" applyFont="1" applyFill="1" applyBorder="1" applyAlignment="1">
      <alignment horizontal="center" vertical="center" wrapText="1"/>
    </xf>
    <xf numFmtId="4" fontId="47" fillId="33" borderId="10" xfId="58" applyNumberFormat="1" applyFont="1" applyFill="1" applyBorder="1" applyAlignment="1">
      <alignment horizontal="center" vertical="center" wrapText="1"/>
    </xf>
    <xf numFmtId="4" fontId="2" fillId="33" borderId="12" xfId="58" applyNumberFormat="1" applyFont="1" applyFill="1" applyBorder="1" applyAlignment="1">
      <alignment horizontal="center" vertical="center" wrapText="1"/>
    </xf>
    <xf numFmtId="185" fontId="47" fillId="33" borderId="10" xfId="0" applyNumberFormat="1" applyFont="1" applyFill="1" applyBorder="1" applyAlignment="1">
      <alignment horizontal="center" vertical="center" wrapText="1"/>
    </xf>
    <xf numFmtId="185" fontId="2" fillId="33" borderId="10" xfId="0" applyNumberFormat="1" applyFont="1" applyFill="1" applyBorder="1" applyAlignment="1">
      <alignment horizontal="center" vertical="center" wrapText="1"/>
    </xf>
    <xf numFmtId="49" fontId="47" fillId="0" borderId="14" xfId="0" applyNumberFormat="1" applyFont="1" applyBorder="1" applyAlignment="1">
      <alignment vertical="top" wrapText="1"/>
    </xf>
    <xf numFmtId="2"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9" fontId="2" fillId="33" borderId="12" xfId="58" applyNumberFormat="1" applyFont="1" applyFill="1" applyBorder="1" applyAlignment="1">
      <alignment horizontal="center" vertical="center" wrapText="1"/>
    </xf>
    <xf numFmtId="0" fontId="4"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4" fillId="33" borderId="15"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wrapText="1"/>
    </xf>
    <xf numFmtId="179" fontId="2" fillId="33" borderId="15" xfId="0" applyNumberFormat="1" applyFont="1" applyFill="1" applyBorder="1" applyAlignment="1">
      <alignment horizontal="center" vertical="center" wrapText="1"/>
    </xf>
    <xf numFmtId="9" fontId="47" fillId="33" borderId="10" xfId="0" applyNumberFormat="1" applyFont="1" applyFill="1" applyBorder="1" applyAlignment="1">
      <alignment horizontal="center" vertical="center" wrapText="1"/>
    </xf>
    <xf numFmtId="0" fontId="2" fillId="33" borderId="10" xfId="0" applyFont="1" applyFill="1" applyBorder="1" applyAlignment="1">
      <alignment horizontal="justify" vertical="top" wrapText="1"/>
    </xf>
    <xf numFmtId="0" fontId="52" fillId="33" borderId="10" xfId="0" applyFont="1" applyFill="1" applyBorder="1" applyAlignment="1">
      <alignment horizontal="justify" vertical="top" wrapText="1"/>
    </xf>
    <xf numFmtId="49" fontId="47" fillId="0" borderId="0" xfId="0" applyNumberFormat="1" applyFont="1" applyBorder="1" applyAlignment="1">
      <alignment horizontal="center" wrapText="1"/>
    </xf>
    <xf numFmtId="49" fontId="47" fillId="0" borderId="0" xfId="0" applyNumberFormat="1" applyFont="1" applyAlignment="1">
      <alignment horizontal="left"/>
    </xf>
    <xf numFmtId="49" fontId="47" fillId="0" borderId="0" xfId="0" applyNumberFormat="1" applyFont="1" applyAlignment="1">
      <alignment horizontal="left" vertical="top" wrapText="1"/>
    </xf>
    <xf numFmtId="49" fontId="47" fillId="0" borderId="0" xfId="0" applyNumberFormat="1" applyFont="1" applyAlignment="1">
      <alignment horizontal="left" vertical="top"/>
    </xf>
    <xf numFmtId="49" fontId="47" fillId="0" borderId="14" xfId="0" applyNumberFormat="1" applyFont="1" applyBorder="1" applyAlignment="1">
      <alignment horizontal="left" wrapText="1"/>
    </xf>
    <xf numFmtId="0" fontId="47" fillId="0" borderId="0" xfId="0" applyFont="1" applyAlignment="1">
      <alignment horizontal="center" vertical="top" wrapText="1"/>
    </xf>
    <xf numFmtId="0" fontId="47" fillId="0" borderId="17" xfId="0" applyFont="1" applyBorder="1" applyAlignment="1">
      <alignment horizontal="center" vertical="top" wrapText="1"/>
    </xf>
    <xf numFmtId="49" fontId="47" fillId="0" borderId="14" xfId="0" applyNumberFormat="1" applyFont="1" applyBorder="1" applyAlignment="1">
      <alignment horizontal="center" wrapText="1"/>
    </xf>
    <xf numFmtId="0" fontId="47" fillId="0" borderId="0" xfId="0" applyFont="1" applyBorder="1" applyAlignment="1">
      <alignment horizontal="center" wrapText="1"/>
    </xf>
    <xf numFmtId="49" fontId="49" fillId="0" borderId="12" xfId="0" applyNumberFormat="1" applyFont="1" applyBorder="1" applyAlignment="1">
      <alignment horizontal="center" vertical="center" wrapText="1"/>
    </xf>
    <xf numFmtId="49" fontId="49" fillId="0" borderId="15" xfId="0" applyNumberFormat="1" applyFont="1" applyBorder="1" applyAlignment="1">
      <alignment horizontal="center" vertical="center" wrapText="1"/>
    </xf>
    <xf numFmtId="0" fontId="47" fillId="0" borderId="0" xfId="0" applyFont="1" applyAlignment="1">
      <alignment horizontal="center"/>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5" xfId="0" applyFont="1" applyBorder="1" applyAlignment="1">
      <alignment horizontal="center" vertical="center" wrapText="1"/>
    </xf>
    <xf numFmtId="0" fontId="4" fillId="33" borderId="12" xfId="0" applyFont="1" applyFill="1" applyBorder="1" applyAlignment="1">
      <alignment horizontal="justify" vertical="top" wrapText="1"/>
    </xf>
    <xf numFmtId="0" fontId="4" fillId="33" borderId="15" xfId="0" applyFont="1" applyFill="1" applyBorder="1" applyAlignment="1">
      <alignment horizontal="justify" vertical="top" wrapText="1"/>
    </xf>
    <xf numFmtId="49" fontId="47" fillId="33" borderId="12" xfId="0" applyNumberFormat="1" applyFont="1" applyFill="1" applyBorder="1" applyAlignment="1">
      <alignment horizontal="left" vertical="top" wrapText="1"/>
    </xf>
    <xf numFmtId="49" fontId="47" fillId="33" borderId="15" xfId="0" applyNumberFormat="1" applyFont="1" applyFill="1" applyBorder="1" applyAlignment="1">
      <alignment horizontal="left" vertical="top" wrapText="1"/>
    </xf>
    <xf numFmtId="4" fontId="5" fillId="0" borderId="12" xfId="0" applyNumberFormat="1" applyFont="1" applyBorder="1" applyAlignment="1">
      <alignment horizontal="center" vertical="top" wrapText="1"/>
    </xf>
    <xf numFmtId="4" fontId="5" fillId="0" borderId="13" xfId="0" applyNumberFormat="1" applyFont="1" applyBorder="1" applyAlignment="1">
      <alignment horizontal="center" vertical="top" wrapText="1"/>
    </xf>
    <xf numFmtId="4" fontId="5" fillId="0" borderId="15" xfId="0" applyNumberFormat="1" applyFont="1" applyBorder="1" applyAlignment="1">
      <alignment horizontal="center" vertical="top" wrapText="1"/>
    </xf>
    <xf numFmtId="49" fontId="47" fillId="33" borderId="12" xfId="0" applyNumberFormat="1" applyFont="1" applyFill="1" applyBorder="1" applyAlignment="1">
      <alignment horizontal="center" vertical="top" wrapText="1"/>
    </xf>
    <xf numFmtId="49" fontId="47" fillId="33" borderId="15" xfId="0" applyNumberFormat="1" applyFont="1" applyFill="1" applyBorder="1" applyAlignment="1">
      <alignment horizontal="center" vertical="top" wrapText="1"/>
    </xf>
    <xf numFmtId="4" fontId="47" fillId="33" borderId="12" xfId="0" applyNumberFormat="1" applyFont="1" applyFill="1" applyBorder="1" applyAlignment="1">
      <alignment horizontal="center" vertical="center" wrapText="1"/>
    </xf>
    <xf numFmtId="4" fontId="47" fillId="33" borderId="15" xfId="0" applyNumberFormat="1" applyFont="1" applyFill="1" applyBorder="1" applyAlignment="1">
      <alignment horizontal="center" vertical="center" wrapText="1"/>
    </xf>
    <xf numFmtId="0" fontId="2" fillId="33" borderId="12" xfId="0" applyFont="1" applyFill="1" applyBorder="1" applyAlignment="1">
      <alignment horizontal="justify" vertical="top" wrapText="1"/>
    </xf>
    <xf numFmtId="0" fontId="2" fillId="33" borderId="15" xfId="0" applyFont="1" applyFill="1" applyBorder="1" applyAlignment="1">
      <alignment horizontal="justify" vertical="top" wrapText="1"/>
    </xf>
    <xf numFmtId="185" fontId="47" fillId="33" borderId="12" xfId="0" applyNumberFormat="1" applyFont="1" applyFill="1" applyBorder="1" applyAlignment="1">
      <alignment horizontal="center" vertical="center" wrapText="1"/>
    </xf>
    <xf numFmtId="185" fontId="47" fillId="33" borderId="15" xfId="0" applyNumberFormat="1"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47" fillId="33" borderId="12" xfId="0" applyNumberFormat="1" applyFont="1" applyFill="1" applyBorder="1" applyAlignment="1">
      <alignment horizontal="center" vertical="center" wrapText="1"/>
    </xf>
    <xf numFmtId="0" fontId="47" fillId="33" borderId="15" xfId="0" applyNumberFormat="1" applyFont="1" applyFill="1" applyBorder="1" applyAlignment="1">
      <alignment horizontal="center" vertical="center" wrapText="1"/>
    </xf>
    <xf numFmtId="49" fontId="47" fillId="33" borderId="12" xfId="0" applyNumberFormat="1" applyFont="1" applyFill="1" applyBorder="1" applyAlignment="1">
      <alignment vertical="top" wrapText="1"/>
    </xf>
    <xf numFmtId="49" fontId="47" fillId="33" borderId="15" xfId="0" applyNumberFormat="1" applyFont="1" applyFill="1" applyBorder="1" applyAlignment="1">
      <alignment vertical="top" wrapText="1"/>
    </xf>
    <xf numFmtId="4" fontId="47" fillId="33" borderId="12" xfId="58" applyNumberFormat="1" applyFont="1" applyFill="1" applyBorder="1" applyAlignment="1">
      <alignment horizontal="center" vertical="center" wrapText="1"/>
    </xf>
    <xf numFmtId="4" fontId="47" fillId="33" borderId="15" xfId="58" applyNumberFormat="1" applyFont="1" applyFill="1" applyBorder="1" applyAlignment="1">
      <alignment horizontal="center" vertical="center" wrapText="1"/>
    </xf>
    <xf numFmtId="0" fontId="53" fillId="33" borderId="12" xfId="0" applyFont="1" applyFill="1" applyBorder="1" applyAlignment="1">
      <alignment horizontal="justify" vertical="top" wrapText="1"/>
    </xf>
    <xf numFmtId="0" fontId="53" fillId="33" borderId="15" xfId="0" applyFont="1" applyFill="1" applyBorder="1" applyAlignment="1">
      <alignment horizontal="justify" vertical="top" wrapText="1"/>
    </xf>
    <xf numFmtId="3" fontId="47" fillId="33" borderId="12" xfId="0" applyNumberFormat="1" applyFont="1" applyFill="1" applyBorder="1" applyAlignment="1">
      <alignment horizontal="center" vertical="center" wrapText="1"/>
    </xf>
    <xf numFmtId="3" fontId="47" fillId="33" borderId="15" xfId="0" applyNumberFormat="1" applyFont="1" applyFill="1" applyBorder="1" applyAlignment="1">
      <alignment horizontal="center" vertical="center" wrapText="1"/>
    </xf>
    <xf numFmtId="0" fontId="2" fillId="0" borderId="0" xfId="0" applyFont="1" applyAlignment="1">
      <alignment horizontal="center" wrapText="1"/>
    </xf>
    <xf numFmtId="49" fontId="47" fillId="0" borderId="12" xfId="0" applyNumberFormat="1" applyFont="1" applyBorder="1" applyAlignment="1">
      <alignment horizontal="center" vertical="center" textRotation="90" wrapText="1"/>
    </xf>
    <xf numFmtId="49" fontId="47" fillId="0" borderId="15" xfId="0" applyNumberFormat="1" applyFont="1" applyBorder="1" applyAlignment="1">
      <alignment horizontal="center" vertical="center" textRotation="90" wrapText="1"/>
    </xf>
    <xf numFmtId="0" fontId="47" fillId="0" borderId="12" xfId="0" applyFont="1" applyBorder="1" applyAlignment="1">
      <alignment horizontal="center" vertical="center" textRotation="90" wrapText="1"/>
    </xf>
    <xf numFmtId="0" fontId="47" fillId="0" borderId="15" xfId="0" applyFont="1" applyBorder="1" applyAlignment="1">
      <alignment horizontal="center" vertical="center" textRotation="90" wrapText="1"/>
    </xf>
    <xf numFmtId="0" fontId="47" fillId="0" borderId="11" xfId="0" applyFont="1" applyBorder="1" applyAlignment="1">
      <alignment horizontal="center" vertical="center" textRotation="90" wrapText="1"/>
    </xf>
    <xf numFmtId="0" fontId="47" fillId="0" borderId="18" xfId="0" applyFont="1" applyBorder="1" applyAlignment="1">
      <alignment horizontal="center" vertical="center" textRotation="90" wrapText="1"/>
    </xf>
    <xf numFmtId="49" fontId="47" fillId="0" borderId="12" xfId="0" applyNumberFormat="1"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top" wrapText="1"/>
    </xf>
    <xf numFmtId="49" fontId="2" fillId="33" borderId="15" xfId="0" applyNumberFormat="1" applyFont="1" applyFill="1" applyBorder="1" applyAlignment="1">
      <alignment horizontal="center" vertical="top" wrapText="1"/>
    </xf>
    <xf numFmtId="0" fontId="47" fillId="0" borderId="12" xfId="0" applyNumberFormat="1" applyFont="1" applyFill="1" applyBorder="1" applyAlignment="1">
      <alignment horizontal="center" vertical="center" wrapText="1"/>
    </xf>
    <xf numFmtId="0" fontId="47" fillId="0" borderId="15"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9"/>
  <sheetViews>
    <sheetView tabSelected="1" view="pageLayout" showRuler="0" zoomScale="70" zoomScaleNormal="70" zoomScaleSheetLayoutView="85" zoomScalePageLayoutView="70" workbookViewId="0" topLeftCell="A1">
      <selection activeCell="A15" sqref="A15:E15"/>
    </sheetView>
  </sheetViews>
  <sheetFormatPr defaultColWidth="8.8515625" defaultRowHeight="15"/>
  <cols>
    <col min="1" max="1" width="9.28125" style="1" customWidth="1"/>
    <col min="2" max="2" width="46.7109375" style="2" customWidth="1"/>
    <col min="3" max="3" width="5.57421875" style="2" customWidth="1"/>
    <col min="4" max="4" width="5.00390625" style="2" customWidth="1"/>
    <col min="5" max="5" width="67.8515625" style="2" customWidth="1"/>
    <col min="6" max="16384" width="8.8515625" style="2" customWidth="1"/>
  </cols>
  <sheetData>
    <row r="1" spans="4:5" ht="51">
      <c r="D1" s="3"/>
      <c r="E1" s="8" t="s">
        <v>58</v>
      </c>
    </row>
    <row r="2" spans="4:5" ht="9" customHeight="1">
      <c r="D2" s="3"/>
      <c r="E2" s="8"/>
    </row>
    <row r="3" spans="4:5" ht="9" customHeight="1">
      <c r="D3" s="3"/>
      <c r="E3" s="8"/>
    </row>
    <row r="4" spans="4:5" ht="107.25" customHeight="1">
      <c r="D4" s="3"/>
      <c r="E4" s="8" t="s">
        <v>40</v>
      </c>
    </row>
    <row r="5" spans="4:5" ht="12.75">
      <c r="D5" s="3"/>
      <c r="E5" s="4"/>
    </row>
    <row r="6" spans="1:5" ht="21.75" customHeight="1">
      <c r="A6" s="5" t="s">
        <v>4</v>
      </c>
      <c r="D6" s="6"/>
      <c r="E6" s="7" t="s">
        <v>0</v>
      </c>
    </row>
    <row r="7" spans="1:5" ht="21.75" customHeight="1">
      <c r="A7" s="38" t="s">
        <v>171</v>
      </c>
      <c r="D7" s="6"/>
      <c r="E7" s="8" t="s">
        <v>81</v>
      </c>
    </row>
    <row r="8" spans="1:6" ht="51" customHeight="1">
      <c r="A8" s="99" t="s">
        <v>38</v>
      </c>
      <c r="B8" s="99"/>
      <c r="C8" s="9"/>
      <c r="D8" s="6"/>
      <c r="E8" s="82" t="s">
        <v>36</v>
      </c>
      <c r="F8" s="10"/>
    </row>
    <row r="9" spans="1:6" ht="21.75" customHeight="1">
      <c r="A9" s="96" t="s">
        <v>80</v>
      </c>
      <c r="B9" s="96"/>
      <c r="C9" s="9"/>
      <c r="D9" s="6"/>
      <c r="E9" s="3" t="s">
        <v>82</v>
      </c>
      <c r="F9" s="11"/>
    </row>
    <row r="10" spans="1:6" ht="21.75" customHeight="1">
      <c r="A10" s="97" t="s">
        <v>41</v>
      </c>
      <c r="B10" s="98"/>
      <c r="C10" s="9"/>
      <c r="D10" s="6"/>
      <c r="E10" s="97" t="s">
        <v>42</v>
      </c>
      <c r="F10" s="98"/>
    </row>
    <row r="11" spans="1:5" ht="22.5" customHeight="1">
      <c r="A11" s="96" t="s">
        <v>39</v>
      </c>
      <c r="B11" s="96"/>
      <c r="D11" s="6"/>
      <c r="E11" s="8" t="s">
        <v>37</v>
      </c>
    </row>
    <row r="12" spans="4:5" ht="22.5" customHeight="1">
      <c r="D12" s="6"/>
      <c r="E12" s="6"/>
    </row>
    <row r="13" spans="1:5" ht="18.75" customHeight="1">
      <c r="A13" s="100" t="s">
        <v>54</v>
      </c>
      <c r="B13" s="100"/>
      <c r="C13" s="100"/>
      <c r="D13" s="100"/>
      <c r="E13" s="100"/>
    </row>
    <row r="14" spans="1:4" s="15" customFormat="1" ht="15.75">
      <c r="A14" s="12"/>
      <c r="B14" s="13"/>
      <c r="C14" s="13"/>
      <c r="D14" s="14"/>
    </row>
    <row r="15" spans="1:5" s="16" customFormat="1" ht="12.75">
      <c r="A15" s="101" t="s">
        <v>172</v>
      </c>
      <c r="B15" s="101"/>
      <c r="C15" s="101"/>
      <c r="D15" s="101"/>
      <c r="E15" s="101"/>
    </row>
    <row r="16" spans="1:5" s="15" customFormat="1" ht="15" customHeight="1">
      <c r="A16" s="102" t="s">
        <v>3</v>
      </c>
      <c r="B16" s="102"/>
      <c r="C16" s="102"/>
      <c r="D16" s="102"/>
      <c r="E16" s="102"/>
    </row>
    <row r="17" spans="1:4" s="15" customFormat="1" ht="15.75">
      <c r="A17" s="12"/>
      <c r="B17" s="13"/>
      <c r="C17" s="13"/>
      <c r="D17" s="14"/>
    </row>
    <row r="18" spans="1:5" s="15" customFormat="1" ht="18.75" customHeight="1">
      <c r="A18" s="103" t="s">
        <v>147</v>
      </c>
      <c r="B18" s="103"/>
      <c r="C18" s="103"/>
      <c r="D18" s="103"/>
      <c r="E18" s="103"/>
    </row>
    <row r="19" spans="1:5" s="15" customFormat="1" ht="18.75" customHeight="1">
      <c r="A19" s="95" t="s">
        <v>83</v>
      </c>
      <c r="B19" s="95"/>
      <c r="C19" s="95"/>
      <c r="D19" s="95"/>
      <c r="E19" s="95"/>
    </row>
  </sheetData>
  <sheetProtection/>
  <mergeCells count="10">
    <mergeCell ref="A19:E19"/>
    <mergeCell ref="A9:B9"/>
    <mergeCell ref="A10:B10"/>
    <mergeCell ref="A11:B11"/>
    <mergeCell ref="A8:B8"/>
    <mergeCell ref="E10:F10"/>
    <mergeCell ref="A13:E13"/>
    <mergeCell ref="A15:E15"/>
    <mergeCell ref="A16:E16"/>
    <mergeCell ref="A18:E18"/>
  </mergeCells>
  <printOptions/>
  <pageMargins left="0.5118110236220472" right="0.31496062992125984" top="0.7480314960629921" bottom="0.5511811023622047" header="0.31496062992125984" footer="0.31496062992125984"/>
  <pageSetup firstPageNumber="1" useFirstPageNumber="1" fitToHeight="0" horizontalDpi="600" verticalDpi="600" orientation="landscape" paperSize="9" r:id="rId1"/>
  <headerFooter>
    <oddHeader>&amp;C&amp;"Times New Roman,обычный"&amp;12&amp;P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G7"/>
  <sheetViews>
    <sheetView view="pageBreakPreview" zoomScaleNormal="85" zoomScaleSheetLayoutView="100" zoomScalePageLayoutView="70" workbookViewId="0" topLeftCell="A7">
      <selection activeCell="E7" sqref="E7"/>
    </sheetView>
  </sheetViews>
  <sheetFormatPr defaultColWidth="8.8515625" defaultRowHeight="15"/>
  <cols>
    <col min="1" max="1" width="5.7109375" style="1" bestFit="1" customWidth="1"/>
    <col min="2" max="2" width="18.7109375" style="2" customWidth="1"/>
    <col min="3" max="3" width="17.7109375" style="2" customWidth="1"/>
    <col min="4" max="4" width="18.28125" style="2" customWidth="1"/>
    <col min="5" max="5" width="22.28125" style="2" customWidth="1"/>
    <col min="6" max="6" width="14.00390625" style="2" customWidth="1"/>
    <col min="7" max="7" width="67.28125" style="2" customWidth="1"/>
    <col min="8" max="16384" width="8.8515625" style="2" customWidth="1"/>
  </cols>
  <sheetData>
    <row r="2" spans="1:7" ht="12.75">
      <c r="A2" s="106" t="s">
        <v>14</v>
      </c>
      <c r="B2" s="106"/>
      <c r="C2" s="106"/>
      <c r="D2" s="106"/>
      <c r="E2" s="106"/>
      <c r="F2" s="106"/>
      <c r="G2" s="106"/>
    </row>
    <row r="4" spans="1:7" ht="239.25" customHeight="1">
      <c r="A4" s="104" t="s">
        <v>1</v>
      </c>
      <c r="B4" s="108" t="s">
        <v>21</v>
      </c>
      <c r="C4" s="108" t="s">
        <v>22</v>
      </c>
      <c r="D4" s="108" t="s">
        <v>20</v>
      </c>
      <c r="E4" s="108" t="s">
        <v>55</v>
      </c>
      <c r="F4" s="107" t="s">
        <v>56</v>
      </c>
      <c r="G4" s="107" t="s">
        <v>15</v>
      </c>
    </row>
    <row r="5" spans="1:7" ht="81" customHeight="1">
      <c r="A5" s="105"/>
      <c r="B5" s="109"/>
      <c r="C5" s="109"/>
      <c r="D5" s="109"/>
      <c r="E5" s="109"/>
      <c r="F5" s="107"/>
      <c r="G5" s="107"/>
    </row>
    <row r="6" spans="1:7" ht="12.75">
      <c r="A6" s="17" t="s">
        <v>2</v>
      </c>
      <c r="B6" s="18">
        <v>2</v>
      </c>
      <c r="C6" s="18">
        <v>3</v>
      </c>
      <c r="D6" s="18">
        <v>4</v>
      </c>
      <c r="E6" s="18">
        <v>5</v>
      </c>
      <c r="F6" s="18">
        <v>6</v>
      </c>
      <c r="G6" s="18">
        <v>7</v>
      </c>
    </row>
    <row r="7" spans="1:7" ht="263.25" customHeight="1">
      <c r="A7" s="17"/>
      <c r="B7" s="42">
        <v>39819811</v>
      </c>
      <c r="C7" s="42">
        <v>0</v>
      </c>
      <c r="D7" s="42">
        <v>5369092.6</v>
      </c>
      <c r="E7" s="42">
        <v>23140025.63</v>
      </c>
      <c r="F7" s="42">
        <f>E7/(B7+C7+D7)</f>
        <v>0.5120731813904863</v>
      </c>
      <c r="G7" s="53" t="s">
        <v>88</v>
      </c>
    </row>
  </sheetData>
  <sheetProtection/>
  <mergeCells count="8">
    <mergeCell ref="A4:A5"/>
    <mergeCell ref="A2:G2"/>
    <mergeCell ref="F4:F5"/>
    <mergeCell ref="G4:G5"/>
    <mergeCell ref="B4:B5"/>
    <mergeCell ref="E4:E5"/>
    <mergeCell ref="D4:D5"/>
    <mergeCell ref="C4:C5"/>
  </mergeCells>
  <printOptions/>
  <pageMargins left="0.7086614173228347" right="0.7086614173228347" top="0.7480314960629921" bottom="0.7480314960629921" header="0.31496062992125984" footer="0.31496062992125984"/>
  <pageSetup firstPageNumber="2" useFirstPageNumber="1" fitToHeight="0" fitToWidth="1" horizontalDpi="600" verticalDpi="600" orientation="landscape" paperSize="9" scale="79" r:id="rId1"/>
  <headerFooter>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view="pageBreakPreview" zoomScale="85" zoomScaleNormal="86" zoomScaleSheetLayoutView="85" workbookViewId="0" topLeftCell="A10">
      <selection activeCell="G13" sqref="G13"/>
    </sheetView>
  </sheetViews>
  <sheetFormatPr defaultColWidth="8.8515625" defaultRowHeight="15"/>
  <cols>
    <col min="1" max="1" width="4.421875" style="1" customWidth="1"/>
    <col min="2" max="2" width="24.57421875" style="2" customWidth="1"/>
    <col min="3" max="3" width="34.28125" style="2" customWidth="1"/>
    <col min="4" max="4" width="20.8515625" style="2" customWidth="1"/>
    <col min="5" max="5" width="10.421875" style="2" customWidth="1"/>
    <col min="6" max="6" width="14.8515625" style="2" customWidth="1"/>
    <col min="7" max="7" width="14.421875" style="2" customWidth="1"/>
    <col min="8" max="8" width="10.57421875" style="2" customWidth="1"/>
    <col min="9" max="9" width="14.8515625" style="2" customWidth="1"/>
    <col min="10" max="10" width="13.140625" style="2" customWidth="1"/>
    <col min="11" max="11" width="9.7109375" style="2" customWidth="1"/>
    <col min="12" max="12" width="21.421875" style="2" customWidth="1"/>
    <col min="13" max="16384" width="8.8515625" style="2" customWidth="1"/>
  </cols>
  <sheetData>
    <row r="1" spans="1:5" ht="12.75">
      <c r="A1" s="19"/>
      <c r="B1" s="19"/>
      <c r="C1" s="20"/>
      <c r="D1" s="21"/>
      <c r="E1" s="21"/>
    </row>
    <row r="2" spans="1:12" ht="12.75">
      <c r="A2" s="106" t="s">
        <v>23</v>
      </c>
      <c r="B2" s="106"/>
      <c r="C2" s="106"/>
      <c r="D2" s="106"/>
      <c r="E2" s="106"/>
      <c r="F2" s="106"/>
      <c r="G2" s="106"/>
      <c r="H2" s="106"/>
      <c r="I2" s="106"/>
      <c r="J2" s="106"/>
      <c r="K2" s="106"/>
      <c r="L2" s="106"/>
    </row>
    <row r="3" spans="1:5" ht="12.75">
      <c r="A3" s="22"/>
      <c r="B3" s="22"/>
      <c r="C3" s="22"/>
      <c r="D3" s="22"/>
      <c r="E3" s="22"/>
    </row>
    <row r="4" spans="1:12" s="25" customFormat="1" ht="263.25" customHeight="1">
      <c r="A4" s="27" t="s">
        <v>1</v>
      </c>
      <c r="B4" s="28" t="s">
        <v>51</v>
      </c>
      <c r="C4" s="30" t="s">
        <v>52</v>
      </c>
      <c r="D4" s="29" t="s">
        <v>31</v>
      </c>
      <c r="E4" s="28" t="s">
        <v>44</v>
      </c>
      <c r="F4" s="28" t="s">
        <v>43</v>
      </c>
      <c r="G4" s="28" t="s">
        <v>45</v>
      </c>
      <c r="H4" s="28" t="s">
        <v>46</v>
      </c>
      <c r="I4" s="28" t="s">
        <v>48</v>
      </c>
      <c r="J4" s="28" t="s">
        <v>49</v>
      </c>
      <c r="K4" s="28" t="s">
        <v>47</v>
      </c>
      <c r="L4" s="28" t="s">
        <v>50</v>
      </c>
    </row>
    <row r="5" spans="1:12" s="25" customFormat="1" ht="12.75">
      <c r="A5" s="23" t="s">
        <v>2</v>
      </c>
      <c r="B5" s="23" t="s">
        <v>5</v>
      </c>
      <c r="C5" s="31" t="s">
        <v>6</v>
      </c>
      <c r="D5" s="23" t="s">
        <v>7</v>
      </c>
      <c r="E5" s="23" t="s">
        <v>8</v>
      </c>
      <c r="F5" s="23" t="s">
        <v>9</v>
      </c>
      <c r="G5" s="23" t="s">
        <v>10</v>
      </c>
      <c r="H5" s="23" t="s">
        <v>29</v>
      </c>
      <c r="I5" s="23" t="s">
        <v>11</v>
      </c>
      <c r="J5" s="23" t="s">
        <v>30</v>
      </c>
      <c r="K5" s="23" t="s">
        <v>19</v>
      </c>
      <c r="L5" s="23" t="s">
        <v>12</v>
      </c>
    </row>
    <row r="6" spans="1:12" s="25" customFormat="1" ht="18.75" customHeight="1">
      <c r="A6" s="23"/>
      <c r="B6" s="23"/>
      <c r="C6" s="31"/>
      <c r="D6" s="23"/>
      <c r="E6" s="23"/>
      <c r="F6" s="40"/>
      <c r="G6" s="40"/>
      <c r="H6" s="45">
        <f>SUM(H7:H29)/21</f>
        <v>0.4269035617027964</v>
      </c>
      <c r="I6" s="45">
        <f>SUM(I7:I29)</f>
        <v>45355394.266</v>
      </c>
      <c r="J6" s="55">
        <f>I6/169291183.42</f>
        <v>0.2679135047067179</v>
      </c>
      <c r="K6" s="114">
        <f>J6*H6</f>
        <v>0.11437322938757677</v>
      </c>
      <c r="L6" s="23"/>
    </row>
    <row r="7" spans="1:12" ht="15" customHeight="1">
      <c r="A7" s="117" t="s">
        <v>2</v>
      </c>
      <c r="B7" s="112" t="s">
        <v>89</v>
      </c>
      <c r="C7" s="133" t="s">
        <v>148</v>
      </c>
      <c r="D7" s="133" t="s">
        <v>91</v>
      </c>
      <c r="E7" s="125" t="s">
        <v>59</v>
      </c>
      <c r="F7" s="127">
        <v>15.74</v>
      </c>
      <c r="G7" s="119">
        <v>11.5</v>
      </c>
      <c r="H7" s="131">
        <f>G7/F7</f>
        <v>0.7306226175349428</v>
      </c>
      <c r="I7" s="119">
        <v>315417.56</v>
      </c>
      <c r="J7" s="123">
        <f>I7/I6</f>
        <v>0.006954356038669652</v>
      </c>
      <c r="K7" s="115"/>
      <c r="L7" s="121" t="s">
        <v>86</v>
      </c>
    </row>
    <row r="8" spans="1:12" ht="45" customHeight="1">
      <c r="A8" s="118"/>
      <c r="B8" s="113"/>
      <c r="C8" s="134"/>
      <c r="D8" s="134"/>
      <c r="E8" s="126"/>
      <c r="F8" s="128"/>
      <c r="G8" s="120"/>
      <c r="H8" s="132"/>
      <c r="I8" s="120"/>
      <c r="J8" s="124"/>
      <c r="K8" s="115"/>
      <c r="L8" s="122"/>
    </row>
    <row r="9" spans="1:12" ht="60" customHeight="1">
      <c r="A9" s="57" t="s">
        <v>5</v>
      </c>
      <c r="B9" s="58" t="s">
        <v>92</v>
      </c>
      <c r="C9" s="67" t="s">
        <v>149</v>
      </c>
      <c r="D9" s="68" t="s">
        <v>60</v>
      </c>
      <c r="E9" s="69" t="s">
        <v>59</v>
      </c>
      <c r="F9" s="70">
        <v>317.658</v>
      </c>
      <c r="G9" s="73">
        <v>185.89</v>
      </c>
      <c r="H9" s="78">
        <f>G9/F9</f>
        <v>0.5851891027457201</v>
      </c>
      <c r="I9" s="73">
        <v>278491.73</v>
      </c>
      <c r="J9" s="80">
        <f>I9/I6</f>
        <v>0.006140211864694717</v>
      </c>
      <c r="K9" s="115"/>
      <c r="L9" s="93" t="s">
        <v>86</v>
      </c>
    </row>
    <row r="10" spans="1:12" ht="64.5" customHeight="1">
      <c r="A10" s="57" t="s">
        <v>6</v>
      </c>
      <c r="B10" s="58" t="s">
        <v>94</v>
      </c>
      <c r="C10" s="67" t="s">
        <v>150</v>
      </c>
      <c r="D10" s="68" t="s">
        <v>61</v>
      </c>
      <c r="E10" s="69" t="s">
        <v>59</v>
      </c>
      <c r="F10" s="70">
        <v>1116.489</v>
      </c>
      <c r="G10" s="77">
        <v>776.915</v>
      </c>
      <c r="H10" s="78">
        <f>G10/F10</f>
        <v>0.6958554898436079</v>
      </c>
      <c r="I10" s="73">
        <v>1171729.59</v>
      </c>
      <c r="J10" s="80">
        <f>I10/I6</f>
        <v>0.025834404241489965</v>
      </c>
      <c r="K10" s="115"/>
      <c r="L10" s="93" t="s">
        <v>86</v>
      </c>
    </row>
    <row r="11" spans="1:12" ht="127.5" customHeight="1">
      <c r="A11" s="117" t="s">
        <v>7</v>
      </c>
      <c r="B11" s="129" t="s">
        <v>96</v>
      </c>
      <c r="C11" s="133" t="s">
        <v>151</v>
      </c>
      <c r="D11" s="133" t="s">
        <v>98</v>
      </c>
      <c r="E11" s="125" t="s">
        <v>62</v>
      </c>
      <c r="F11" s="135">
        <v>87</v>
      </c>
      <c r="G11" s="135">
        <v>82</v>
      </c>
      <c r="H11" s="131">
        <f>G11/F11</f>
        <v>0.9425287356321839</v>
      </c>
      <c r="I11" s="119">
        <v>30243.07</v>
      </c>
      <c r="J11" s="123">
        <f>I11/I6</f>
        <v>0.0006668020527532106</v>
      </c>
      <c r="K11" s="115"/>
      <c r="L11" s="93" t="s">
        <v>86</v>
      </c>
    </row>
    <row r="12" spans="1:12" ht="35.25" customHeight="1">
      <c r="A12" s="118"/>
      <c r="B12" s="130"/>
      <c r="C12" s="134"/>
      <c r="D12" s="134"/>
      <c r="E12" s="126"/>
      <c r="F12" s="136"/>
      <c r="G12" s="136"/>
      <c r="H12" s="132"/>
      <c r="I12" s="120"/>
      <c r="J12" s="124"/>
      <c r="K12" s="115"/>
      <c r="L12" s="93" t="s">
        <v>86</v>
      </c>
    </row>
    <row r="13" spans="1:12" ht="94.5" customHeight="1">
      <c r="A13" s="57" t="s">
        <v>8</v>
      </c>
      <c r="B13" s="58" t="s">
        <v>99</v>
      </c>
      <c r="C13" s="67" t="s">
        <v>152</v>
      </c>
      <c r="D13" s="68" t="s">
        <v>63</v>
      </c>
      <c r="E13" s="69" t="s">
        <v>62</v>
      </c>
      <c r="F13" s="71">
        <v>161</v>
      </c>
      <c r="G13" s="71">
        <v>139</v>
      </c>
      <c r="H13" s="78">
        <f aca="true" t="shared" si="0" ref="H13:H18">G13/F13</f>
        <v>0.8633540372670807</v>
      </c>
      <c r="I13" s="73">
        <v>211981.74</v>
      </c>
      <c r="J13" s="80">
        <f>I13/I6</f>
        <v>0.004673793347639554</v>
      </c>
      <c r="K13" s="115"/>
      <c r="L13" s="93" t="s">
        <v>86</v>
      </c>
    </row>
    <row r="14" spans="1:12" ht="84" customHeight="1">
      <c r="A14" s="43" t="s">
        <v>9</v>
      </c>
      <c r="B14" s="44" t="s">
        <v>101</v>
      </c>
      <c r="C14" s="47" t="s">
        <v>153</v>
      </c>
      <c r="D14" s="46" t="s">
        <v>64</v>
      </c>
      <c r="E14" s="49" t="s">
        <v>62</v>
      </c>
      <c r="F14" s="72">
        <v>400</v>
      </c>
      <c r="G14" s="72">
        <v>208</v>
      </c>
      <c r="H14" s="41">
        <f t="shared" si="0"/>
        <v>0.52</v>
      </c>
      <c r="I14" s="39">
        <v>0</v>
      </c>
      <c r="J14" s="81">
        <f>I14/I6</f>
        <v>0</v>
      </c>
      <c r="K14" s="115"/>
      <c r="L14" s="47" t="s">
        <v>86</v>
      </c>
    </row>
    <row r="15" spans="1:12" ht="61.5" customHeight="1">
      <c r="A15" s="43" t="s">
        <v>10</v>
      </c>
      <c r="B15" s="44" t="s">
        <v>102</v>
      </c>
      <c r="C15" s="47" t="s">
        <v>154</v>
      </c>
      <c r="D15" s="46" t="s">
        <v>139</v>
      </c>
      <c r="E15" s="49" t="s">
        <v>140</v>
      </c>
      <c r="F15" s="72">
        <v>4</v>
      </c>
      <c r="G15" s="72">
        <v>4</v>
      </c>
      <c r="H15" s="41">
        <f t="shared" si="0"/>
        <v>1</v>
      </c>
      <c r="I15" s="39">
        <v>29963170.58</v>
      </c>
      <c r="J15" s="81">
        <f>I15/I6</f>
        <v>0.6606308040069545</v>
      </c>
      <c r="K15" s="115"/>
      <c r="L15" s="47" t="s">
        <v>144</v>
      </c>
    </row>
    <row r="16" spans="1:12" ht="107.25" customHeight="1">
      <c r="A16" s="60" t="s">
        <v>29</v>
      </c>
      <c r="B16" s="61" t="s">
        <v>141</v>
      </c>
      <c r="C16" s="46" t="s">
        <v>155</v>
      </c>
      <c r="D16" s="46" t="s">
        <v>143</v>
      </c>
      <c r="E16" s="49" t="s">
        <v>65</v>
      </c>
      <c r="F16" s="72">
        <v>4874500</v>
      </c>
      <c r="G16" s="72">
        <v>4874500</v>
      </c>
      <c r="H16" s="79">
        <f t="shared" si="0"/>
        <v>1</v>
      </c>
      <c r="I16" s="39">
        <v>105413.17</v>
      </c>
      <c r="J16" s="81">
        <f>I16/I6</f>
        <v>0.00232415948986737</v>
      </c>
      <c r="K16" s="115"/>
      <c r="L16" s="47" t="s">
        <v>145</v>
      </c>
    </row>
    <row r="17" spans="1:12" ht="67.5">
      <c r="A17" s="60" t="s">
        <v>11</v>
      </c>
      <c r="B17" s="44" t="s">
        <v>135</v>
      </c>
      <c r="C17" s="47" t="s">
        <v>156</v>
      </c>
      <c r="D17" s="46" t="s">
        <v>137</v>
      </c>
      <c r="E17" s="49" t="s">
        <v>65</v>
      </c>
      <c r="F17" s="52">
        <v>911.2</v>
      </c>
      <c r="G17" s="52">
        <v>1.85</v>
      </c>
      <c r="H17" s="85">
        <f t="shared" si="0"/>
        <v>0.002030289727831431</v>
      </c>
      <c r="I17" s="39">
        <v>0</v>
      </c>
      <c r="J17" s="81">
        <f>I17/I6</f>
        <v>0</v>
      </c>
      <c r="K17" s="115"/>
      <c r="L17" s="47" t="s">
        <v>146</v>
      </c>
    </row>
    <row r="18" spans="1:12" ht="112.5">
      <c r="A18" s="43" t="s">
        <v>30</v>
      </c>
      <c r="B18" s="59" t="s">
        <v>106</v>
      </c>
      <c r="C18" s="67" t="s">
        <v>157</v>
      </c>
      <c r="D18" s="68" t="s">
        <v>69</v>
      </c>
      <c r="E18" s="69" t="s">
        <v>65</v>
      </c>
      <c r="F18" s="73">
        <v>450.3</v>
      </c>
      <c r="G18" s="73">
        <v>425.4</v>
      </c>
      <c r="H18" s="78">
        <f t="shared" si="0"/>
        <v>0.944703530979347</v>
      </c>
      <c r="I18" s="73">
        <v>6946209.036</v>
      </c>
      <c r="J18" s="73">
        <f>I18/I6</f>
        <v>0.15315067035382654</v>
      </c>
      <c r="K18" s="115"/>
      <c r="L18" s="93" t="s">
        <v>87</v>
      </c>
    </row>
    <row r="19" spans="1:12" ht="63.75" customHeight="1">
      <c r="A19" s="65" t="s">
        <v>19</v>
      </c>
      <c r="B19" s="64" t="s">
        <v>115</v>
      </c>
      <c r="C19" s="74" t="s">
        <v>158</v>
      </c>
      <c r="D19" s="74" t="s">
        <v>114</v>
      </c>
      <c r="E19" s="75" t="s">
        <v>65</v>
      </c>
      <c r="F19" s="76">
        <v>1505.5</v>
      </c>
      <c r="G19" s="76">
        <v>311.3</v>
      </c>
      <c r="H19" s="66">
        <f>SUM(G19/F19)</f>
        <v>0.20677515775489871</v>
      </c>
      <c r="I19" s="76">
        <v>2541190.2</v>
      </c>
      <c r="J19" s="76">
        <f>I19/I6</f>
        <v>0.05602840061529276</v>
      </c>
      <c r="K19" s="115"/>
      <c r="L19" s="93" t="s">
        <v>87</v>
      </c>
    </row>
    <row r="20" spans="1:12" ht="67.5">
      <c r="A20" s="43" t="s">
        <v>12</v>
      </c>
      <c r="B20" s="59" t="s">
        <v>109</v>
      </c>
      <c r="C20" s="67" t="s">
        <v>159</v>
      </c>
      <c r="D20" s="68" t="s">
        <v>110</v>
      </c>
      <c r="E20" s="69" t="s">
        <v>65</v>
      </c>
      <c r="F20" s="73">
        <v>2393.4</v>
      </c>
      <c r="G20" s="73">
        <v>515.4</v>
      </c>
      <c r="H20" s="78">
        <f aca="true" t="shared" si="1" ref="H20:H25">G20/F20</f>
        <v>0.21534219102531962</v>
      </c>
      <c r="I20" s="73">
        <v>1711901.5</v>
      </c>
      <c r="J20" s="73">
        <f>I20/I6</f>
        <v>0.03774416533477919</v>
      </c>
      <c r="K20" s="115"/>
      <c r="L20" s="93" t="s">
        <v>87</v>
      </c>
    </row>
    <row r="21" spans="1:12" ht="66.75" customHeight="1">
      <c r="A21" s="43" t="s">
        <v>66</v>
      </c>
      <c r="B21" s="59" t="s">
        <v>113</v>
      </c>
      <c r="C21" s="67" t="s">
        <v>160</v>
      </c>
      <c r="D21" s="68" t="s">
        <v>74</v>
      </c>
      <c r="E21" s="69" t="s">
        <v>65</v>
      </c>
      <c r="F21" s="73">
        <v>389.8</v>
      </c>
      <c r="G21" s="73">
        <v>316</v>
      </c>
      <c r="H21" s="78">
        <f t="shared" si="1"/>
        <v>0.8106721395587481</v>
      </c>
      <c r="I21" s="73">
        <v>1347898.79</v>
      </c>
      <c r="J21" s="73">
        <f>I21/I6</f>
        <v>0.029718599337817515</v>
      </c>
      <c r="K21" s="115"/>
      <c r="L21" s="93" t="s">
        <v>86</v>
      </c>
    </row>
    <row r="22" spans="1:12" ht="60" customHeight="1">
      <c r="A22" s="43" t="s">
        <v>67</v>
      </c>
      <c r="B22" s="59" t="s">
        <v>122</v>
      </c>
      <c r="C22" s="67" t="s">
        <v>161</v>
      </c>
      <c r="D22" s="68" t="s">
        <v>162</v>
      </c>
      <c r="E22" s="69" t="s">
        <v>65</v>
      </c>
      <c r="F22" s="73">
        <v>1790.5</v>
      </c>
      <c r="G22" s="73">
        <v>344.4</v>
      </c>
      <c r="H22" s="78">
        <f t="shared" si="1"/>
        <v>0.19234850600390951</v>
      </c>
      <c r="I22" s="73">
        <v>35765.01</v>
      </c>
      <c r="J22" s="73">
        <f>I22/I6</f>
        <v>0.0007885503054001828</v>
      </c>
      <c r="K22" s="115"/>
      <c r="L22" s="93" t="s">
        <v>87</v>
      </c>
    </row>
    <row r="23" spans="1:12" ht="72" customHeight="1">
      <c r="A23" s="43" t="s">
        <v>68</v>
      </c>
      <c r="B23" s="58" t="s">
        <v>111</v>
      </c>
      <c r="C23" s="67" t="s">
        <v>163</v>
      </c>
      <c r="D23" s="68" t="s">
        <v>77</v>
      </c>
      <c r="E23" s="69" t="s">
        <v>65</v>
      </c>
      <c r="F23" s="73">
        <v>506.1</v>
      </c>
      <c r="G23" s="73">
        <v>65.2</v>
      </c>
      <c r="H23" s="78">
        <f t="shared" si="1"/>
        <v>0.12882829480339852</v>
      </c>
      <c r="I23" s="73">
        <v>399125.29</v>
      </c>
      <c r="J23" s="73">
        <f>I23/I6</f>
        <v>0.008799951945279381</v>
      </c>
      <c r="K23" s="115"/>
      <c r="L23" s="93" t="s">
        <v>87</v>
      </c>
    </row>
    <row r="24" spans="1:12" s="56" customFormat="1" ht="51.75" customHeight="1">
      <c r="A24" s="57" t="s">
        <v>70</v>
      </c>
      <c r="B24" s="58" t="s">
        <v>112</v>
      </c>
      <c r="C24" s="67" t="s">
        <v>164</v>
      </c>
      <c r="D24" s="68" t="s">
        <v>78</v>
      </c>
      <c r="E24" s="69" t="s">
        <v>65</v>
      </c>
      <c r="F24" s="39">
        <v>393.9</v>
      </c>
      <c r="G24" s="73">
        <v>5.7</v>
      </c>
      <c r="H24" s="78">
        <f t="shared" si="1"/>
        <v>0.014470677837014471</v>
      </c>
      <c r="I24" s="73">
        <v>9150.59</v>
      </c>
      <c r="J24" s="73">
        <f>I24/I6</f>
        <v>0.0002017530692453842</v>
      </c>
      <c r="K24" s="115"/>
      <c r="L24" s="93" t="s">
        <v>87</v>
      </c>
    </row>
    <row r="25" spans="1:12" s="56" customFormat="1" ht="65.25" customHeight="1">
      <c r="A25" s="57" t="s">
        <v>71</v>
      </c>
      <c r="B25" s="58" t="s">
        <v>125</v>
      </c>
      <c r="C25" s="67" t="s">
        <v>165</v>
      </c>
      <c r="D25" s="68" t="s">
        <v>126</v>
      </c>
      <c r="E25" s="69" t="s">
        <v>65</v>
      </c>
      <c r="F25" s="73">
        <v>4.3</v>
      </c>
      <c r="G25" s="73">
        <v>0</v>
      </c>
      <c r="H25" s="78">
        <f t="shared" si="1"/>
        <v>0</v>
      </c>
      <c r="I25" s="73">
        <v>0</v>
      </c>
      <c r="J25" s="73">
        <f>I25/I6</f>
        <v>0</v>
      </c>
      <c r="K25" s="115"/>
      <c r="L25" s="94"/>
    </row>
    <row r="26" spans="1:12" ht="185.25" customHeight="1">
      <c r="A26" s="43" t="s">
        <v>72</v>
      </c>
      <c r="B26" s="58" t="s">
        <v>107</v>
      </c>
      <c r="C26" s="67" t="s">
        <v>166</v>
      </c>
      <c r="D26" s="68" t="s">
        <v>108</v>
      </c>
      <c r="E26" s="69" t="s">
        <v>65</v>
      </c>
      <c r="F26" s="73">
        <v>223.6</v>
      </c>
      <c r="G26" s="73">
        <v>25.1</v>
      </c>
      <c r="H26" s="78">
        <f>G26/F26</f>
        <v>0.11225402504472273</v>
      </c>
      <c r="I26" s="73">
        <v>287706.41</v>
      </c>
      <c r="J26" s="73">
        <f>I26/I6</f>
        <v>0.006343377996289954</v>
      </c>
      <c r="K26" s="115"/>
      <c r="L26" s="93" t="s">
        <v>87</v>
      </c>
    </row>
    <row r="27" spans="1:12" ht="91.5" customHeight="1">
      <c r="A27" s="43" t="s">
        <v>73</v>
      </c>
      <c r="B27" s="58" t="s">
        <v>120</v>
      </c>
      <c r="C27" s="67" t="s">
        <v>167</v>
      </c>
      <c r="D27" s="68" t="s">
        <v>168</v>
      </c>
      <c r="E27" s="69" t="s">
        <v>65</v>
      </c>
      <c r="F27" s="73">
        <v>617.6</v>
      </c>
      <c r="G27" s="73">
        <v>0</v>
      </c>
      <c r="H27" s="78">
        <f>G27/F27</f>
        <v>0</v>
      </c>
      <c r="I27" s="73">
        <v>0</v>
      </c>
      <c r="J27" s="73">
        <f>I27/I6</f>
        <v>0</v>
      </c>
      <c r="K27" s="115"/>
      <c r="L27" s="110" t="s">
        <v>85</v>
      </c>
    </row>
    <row r="28" spans="1:12" ht="90" customHeight="1">
      <c r="A28" s="43" t="s">
        <v>75</v>
      </c>
      <c r="B28" s="58" t="s">
        <v>116</v>
      </c>
      <c r="C28" s="67" t="s">
        <v>169</v>
      </c>
      <c r="D28" s="68" t="s">
        <v>118</v>
      </c>
      <c r="E28" s="69" t="s">
        <v>65</v>
      </c>
      <c r="F28" s="73">
        <v>688.29</v>
      </c>
      <c r="G28" s="73">
        <v>0</v>
      </c>
      <c r="H28" s="78">
        <f>G28/F28</f>
        <v>0</v>
      </c>
      <c r="I28" s="73">
        <v>0</v>
      </c>
      <c r="J28" s="73">
        <f>I28/I6</f>
        <v>0</v>
      </c>
      <c r="K28" s="115"/>
      <c r="L28" s="111"/>
    </row>
    <row r="29" spans="1:12" ht="51" customHeight="1">
      <c r="A29" s="43" t="s">
        <v>76</v>
      </c>
      <c r="B29" s="58" t="s">
        <v>104</v>
      </c>
      <c r="C29" s="67" t="s">
        <v>170</v>
      </c>
      <c r="D29" s="68" t="s">
        <v>79</v>
      </c>
      <c r="E29" s="69" t="s">
        <v>59</v>
      </c>
      <c r="F29" s="73">
        <v>8.9</v>
      </c>
      <c r="G29" s="73">
        <v>0</v>
      </c>
      <c r="H29" s="78">
        <f>G29/F29</f>
        <v>0</v>
      </c>
      <c r="I29" s="73">
        <v>0</v>
      </c>
      <c r="J29" s="73">
        <f>I29/I6</f>
        <v>0</v>
      </c>
      <c r="K29" s="116"/>
      <c r="L29" s="93" t="s">
        <v>87</v>
      </c>
    </row>
    <row r="30" spans="1:5" ht="12.75">
      <c r="A30" s="26"/>
      <c r="B30" s="26"/>
      <c r="C30" s="26"/>
      <c r="D30" s="26"/>
      <c r="E30" s="26"/>
    </row>
    <row r="32" ht="12.75">
      <c r="I32" s="54"/>
    </row>
  </sheetData>
  <sheetProtection/>
  <mergeCells count="24">
    <mergeCell ref="G11:G12"/>
    <mergeCell ref="H11:H12"/>
    <mergeCell ref="C7:C8"/>
    <mergeCell ref="D7:D8"/>
    <mergeCell ref="G7:G8"/>
    <mergeCell ref="I7:I8"/>
    <mergeCell ref="B11:B12"/>
    <mergeCell ref="A11:A12"/>
    <mergeCell ref="J7:J8"/>
    <mergeCell ref="H7:H8"/>
    <mergeCell ref="C11:C12"/>
    <mergeCell ref="D11:D12"/>
    <mergeCell ref="E11:E12"/>
    <mergeCell ref="F11:F12"/>
    <mergeCell ref="A2:L2"/>
    <mergeCell ref="L27:L28"/>
    <mergeCell ref="B7:B8"/>
    <mergeCell ref="K6:K29"/>
    <mergeCell ref="A7:A8"/>
    <mergeCell ref="I11:I12"/>
    <mergeCell ref="L7:L8"/>
    <mergeCell ref="J11:J12"/>
    <mergeCell ref="E7:E8"/>
    <mergeCell ref="F7:F8"/>
  </mergeCells>
  <printOptions/>
  <pageMargins left="0.7086614173228347" right="0.7086614173228347" top="1.1811023622047245" bottom="0.7480314960629921" header="0.31496062992125984" footer="0.31496062992125984"/>
  <pageSetup firstPageNumber="3" useFirstPageNumber="1" fitToHeight="0" fitToWidth="1" horizontalDpi="600" verticalDpi="600" orientation="landscape" paperSize="9" scale="67" r:id="rId1"/>
  <headerFooter>
    <oddHeader>&amp;C&amp;"Times New Roman,обычный"&amp;12&amp;P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C5"/>
  <sheetViews>
    <sheetView view="pageLayout" zoomScale="85" zoomScaleNormal="85" zoomScaleSheetLayoutView="85" zoomScalePageLayoutView="85" workbookViewId="0" topLeftCell="A1">
      <selection activeCell="C12" sqref="C12"/>
    </sheetView>
  </sheetViews>
  <sheetFormatPr defaultColWidth="8.8515625" defaultRowHeight="15"/>
  <cols>
    <col min="1" max="1" width="28.7109375" style="1" customWidth="1"/>
    <col min="2" max="3" width="28.7109375" style="2" customWidth="1"/>
    <col min="4" max="16384" width="8.8515625" style="2" customWidth="1"/>
  </cols>
  <sheetData>
    <row r="1" spans="1:3" s="32" customFormat="1" ht="36" customHeight="1">
      <c r="A1" s="137" t="s">
        <v>18</v>
      </c>
      <c r="B1" s="137"/>
      <c r="C1" s="137"/>
    </row>
    <row r="2" spans="1:3" s="32" customFormat="1" ht="12.75">
      <c r="A2" s="33"/>
      <c r="B2" s="33"/>
      <c r="C2" s="33"/>
    </row>
    <row r="3" spans="1:3" s="32" customFormat="1" ht="156.75" customHeight="1">
      <c r="A3" s="24" t="s">
        <v>24</v>
      </c>
      <c r="B3" s="24" t="s">
        <v>25</v>
      </c>
      <c r="C3" s="24" t="s">
        <v>26</v>
      </c>
    </row>
    <row r="4" spans="1:3" s="32" customFormat="1" ht="12.75">
      <c r="A4" s="34">
        <v>1</v>
      </c>
      <c r="B4" s="34">
        <v>2</v>
      </c>
      <c r="C4" s="34">
        <v>3</v>
      </c>
    </row>
    <row r="5" spans="1:3" s="32" customFormat="1" ht="13.5" customHeight="1">
      <c r="A5" s="34">
        <v>0.43</v>
      </c>
      <c r="B5" s="34">
        <v>0.51</v>
      </c>
      <c r="C5" s="48">
        <f>A5/B5</f>
        <v>0.8431372549019608</v>
      </c>
    </row>
  </sheetData>
  <sheetProtection/>
  <mergeCells count="1">
    <mergeCell ref="A1:C1"/>
  </mergeCells>
  <printOptions/>
  <pageMargins left="0.7086614173228347" right="0.7086614173228347" top="0.7480314960629921" bottom="0.7480314960629921" header="0.31496062992125984" footer="0.31496062992125984"/>
  <pageSetup firstPageNumber="7" useFirstPageNumber="1" fitToHeight="0" fitToWidth="1" horizontalDpi="600" verticalDpi="600" orientation="landscape" paperSize="9" r:id="rId1"/>
  <headerFooter>
    <oddHeader>&amp;C&amp;"Times New Roman,обычный"&amp;12&amp;P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view="pageBreakPreview" zoomScaleNormal="85" zoomScaleSheetLayoutView="100" zoomScalePageLayoutView="85" workbookViewId="0" topLeftCell="A1">
      <selection activeCell="G13" sqref="G13"/>
    </sheetView>
  </sheetViews>
  <sheetFormatPr defaultColWidth="8.8515625" defaultRowHeight="126" customHeight="1"/>
  <cols>
    <col min="1" max="1" width="3.7109375" style="1" customWidth="1"/>
    <col min="2" max="2" width="22.28125" style="2" customWidth="1"/>
    <col min="3" max="3" width="23.7109375" style="2" customWidth="1"/>
    <col min="4" max="4" width="30.8515625" style="2" customWidth="1"/>
    <col min="5" max="5" width="10.00390625" style="2" customWidth="1"/>
    <col min="6" max="6" width="14.57421875" style="2" customWidth="1"/>
    <col min="7" max="7" width="14.00390625" style="2" customWidth="1"/>
    <col min="8" max="8" width="13.140625" style="2" customWidth="1"/>
    <col min="9" max="9" width="19.28125" style="2" customWidth="1"/>
    <col min="10" max="10" width="20.28125" style="2" customWidth="1"/>
    <col min="11" max="11" width="3.00390625" style="2" customWidth="1"/>
    <col min="12" max="16384" width="8.8515625" style="2" customWidth="1"/>
  </cols>
  <sheetData>
    <row r="1" spans="1:10" ht="36" customHeight="1">
      <c r="A1" s="106" t="s">
        <v>13</v>
      </c>
      <c r="B1" s="106"/>
      <c r="C1" s="106"/>
      <c r="D1" s="106"/>
      <c r="E1" s="106"/>
      <c r="F1" s="106"/>
      <c r="G1" s="106"/>
      <c r="H1" s="106"/>
      <c r="I1" s="106"/>
      <c r="J1" s="106"/>
    </row>
    <row r="2" ht="12.75"/>
    <row r="3" spans="1:10" ht="93.75" customHeight="1">
      <c r="A3" s="138" t="s">
        <v>1</v>
      </c>
      <c r="B3" s="140" t="s">
        <v>53</v>
      </c>
      <c r="C3" s="140" t="s">
        <v>57</v>
      </c>
      <c r="D3" s="142" t="s">
        <v>32</v>
      </c>
      <c r="E3" s="143"/>
      <c r="F3" s="140" t="s">
        <v>27</v>
      </c>
      <c r="G3" s="140" t="s">
        <v>28</v>
      </c>
      <c r="H3" s="140" t="s">
        <v>16</v>
      </c>
      <c r="I3" s="140" t="s">
        <v>35</v>
      </c>
      <c r="J3" s="140" t="s">
        <v>17</v>
      </c>
    </row>
    <row r="4" spans="1:10" ht="117" customHeight="1">
      <c r="A4" s="139"/>
      <c r="B4" s="141"/>
      <c r="C4" s="141"/>
      <c r="D4" s="37" t="s">
        <v>33</v>
      </c>
      <c r="E4" s="37" t="s">
        <v>34</v>
      </c>
      <c r="F4" s="141"/>
      <c r="G4" s="141"/>
      <c r="H4" s="141"/>
      <c r="I4" s="141"/>
      <c r="J4" s="141"/>
    </row>
    <row r="5" spans="1:10" ht="12.75">
      <c r="A5" s="35">
        <v>1</v>
      </c>
      <c r="B5" s="35">
        <v>2</v>
      </c>
      <c r="C5" s="35">
        <v>3</v>
      </c>
      <c r="D5" s="35" t="s">
        <v>7</v>
      </c>
      <c r="E5" s="35" t="s">
        <v>8</v>
      </c>
      <c r="F5" s="35" t="s">
        <v>9</v>
      </c>
      <c r="G5" s="35" t="s">
        <v>10</v>
      </c>
      <c r="H5" s="35" t="s">
        <v>29</v>
      </c>
      <c r="I5" s="35" t="s">
        <v>11</v>
      </c>
      <c r="J5" s="35" t="s">
        <v>30</v>
      </c>
    </row>
    <row r="6" spans="1:10" s="36" customFormat="1" ht="90" customHeight="1">
      <c r="A6" s="144" t="s">
        <v>2</v>
      </c>
      <c r="B6" s="112" t="s">
        <v>89</v>
      </c>
      <c r="C6" s="133" t="s">
        <v>90</v>
      </c>
      <c r="D6" s="133" t="s">
        <v>91</v>
      </c>
      <c r="E6" s="125" t="s">
        <v>59</v>
      </c>
      <c r="F6" s="127">
        <v>15.74</v>
      </c>
      <c r="G6" s="119">
        <v>11.5</v>
      </c>
      <c r="H6" s="148" t="s">
        <v>84</v>
      </c>
      <c r="I6" s="150">
        <f>G6/F6</f>
        <v>0.7306226175349428</v>
      </c>
      <c r="J6" s="110" t="s">
        <v>86</v>
      </c>
    </row>
    <row r="7" spans="1:10" s="36" customFormat="1" ht="90" customHeight="1">
      <c r="A7" s="145"/>
      <c r="B7" s="113"/>
      <c r="C7" s="134"/>
      <c r="D7" s="134"/>
      <c r="E7" s="126"/>
      <c r="F7" s="128"/>
      <c r="G7" s="120"/>
      <c r="H7" s="149"/>
      <c r="I7" s="151"/>
      <c r="J7" s="111"/>
    </row>
    <row r="8" spans="1:10" s="36" customFormat="1" ht="67.5">
      <c r="A8" s="43" t="s">
        <v>5</v>
      </c>
      <c r="B8" s="58" t="s">
        <v>92</v>
      </c>
      <c r="C8" s="67" t="s">
        <v>93</v>
      </c>
      <c r="D8" s="68" t="s">
        <v>60</v>
      </c>
      <c r="E8" s="69" t="s">
        <v>59</v>
      </c>
      <c r="F8" s="70">
        <v>317.658</v>
      </c>
      <c r="G8" s="73">
        <v>185.89</v>
      </c>
      <c r="H8" s="50" t="s">
        <v>84</v>
      </c>
      <c r="I8" s="83">
        <f>G8/F8</f>
        <v>0.5851891027457201</v>
      </c>
      <c r="J8" s="47" t="s">
        <v>86</v>
      </c>
    </row>
    <row r="9" spans="1:10" s="36" customFormat="1" ht="67.5">
      <c r="A9" s="43" t="s">
        <v>6</v>
      </c>
      <c r="B9" s="58" t="s">
        <v>94</v>
      </c>
      <c r="C9" s="67" t="s">
        <v>95</v>
      </c>
      <c r="D9" s="68" t="s">
        <v>61</v>
      </c>
      <c r="E9" s="69" t="s">
        <v>59</v>
      </c>
      <c r="F9" s="70">
        <v>1116.489</v>
      </c>
      <c r="G9" s="77">
        <v>776.915</v>
      </c>
      <c r="H9" s="50" t="s">
        <v>84</v>
      </c>
      <c r="I9" s="83">
        <f>G9/F9</f>
        <v>0.6958554898436079</v>
      </c>
      <c r="J9" s="47" t="s">
        <v>86</v>
      </c>
    </row>
    <row r="10" spans="1:10" s="36" customFormat="1" ht="101.25" customHeight="1">
      <c r="A10" s="146" t="s">
        <v>7</v>
      </c>
      <c r="B10" s="129" t="s">
        <v>96</v>
      </c>
      <c r="C10" s="133" t="s">
        <v>97</v>
      </c>
      <c r="D10" s="133" t="s">
        <v>98</v>
      </c>
      <c r="E10" s="125" t="s">
        <v>62</v>
      </c>
      <c r="F10" s="135">
        <v>87</v>
      </c>
      <c r="G10" s="135">
        <v>82</v>
      </c>
      <c r="H10" s="148" t="s">
        <v>84</v>
      </c>
      <c r="I10" s="150">
        <f>G10/F10</f>
        <v>0.9425287356321839</v>
      </c>
      <c r="J10" s="110" t="s">
        <v>86</v>
      </c>
    </row>
    <row r="11" spans="1:10" ht="101.25" customHeight="1">
      <c r="A11" s="147"/>
      <c r="B11" s="130"/>
      <c r="C11" s="134"/>
      <c r="D11" s="134"/>
      <c r="E11" s="126"/>
      <c r="F11" s="136"/>
      <c r="G11" s="136"/>
      <c r="H11" s="149"/>
      <c r="I11" s="151"/>
      <c r="J11" s="111"/>
    </row>
    <row r="12" spans="1:10" ht="101.25">
      <c r="A12" s="43" t="s">
        <v>8</v>
      </c>
      <c r="B12" s="58" t="s">
        <v>99</v>
      </c>
      <c r="C12" s="67" t="s">
        <v>100</v>
      </c>
      <c r="D12" s="68" t="s">
        <v>63</v>
      </c>
      <c r="E12" s="69" t="s">
        <v>62</v>
      </c>
      <c r="F12" s="71">
        <v>161</v>
      </c>
      <c r="G12" s="71">
        <v>139</v>
      </c>
      <c r="H12" s="50" t="s">
        <v>84</v>
      </c>
      <c r="I12" s="83">
        <f aca="true" t="shared" si="0" ref="I12:I17">G12/F12</f>
        <v>0.8633540372670807</v>
      </c>
      <c r="J12" s="47" t="s">
        <v>86</v>
      </c>
    </row>
    <row r="13" spans="1:10" ht="78.75">
      <c r="A13" s="43" t="s">
        <v>9</v>
      </c>
      <c r="B13" s="44" t="s">
        <v>101</v>
      </c>
      <c r="C13" s="47" t="s">
        <v>138</v>
      </c>
      <c r="D13" s="46" t="s">
        <v>64</v>
      </c>
      <c r="E13" s="49" t="s">
        <v>62</v>
      </c>
      <c r="F13" s="72">
        <v>400</v>
      </c>
      <c r="G13" s="72">
        <v>208</v>
      </c>
      <c r="H13" s="84" t="s">
        <v>84</v>
      </c>
      <c r="I13" s="51">
        <f t="shared" si="0"/>
        <v>0.52</v>
      </c>
      <c r="J13" s="47" t="s">
        <v>86</v>
      </c>
    </row>
    <row r="14" spans="1:10" ht="67.5">
      <c r="A14" s="43" t="s">
        <v>10</v>
      </c>
      <c r="B14" s="44" t="s">
        <v>102</v>
      </c>
      <c r="C14" s="47" t="s">
        <v>103</v>
      </c>
      <c r="D14" s="46" t="s">
        <v>139</v>
      </c>
      <c r="E14" s="49" t="s">
        <v>140</v>
      </c>
      <c r="F14" s="72">
        <v>4</v>
      </c>
      <c r="G14" s="72">
        <v>4</v>
      </c>
      <c r="H14" s="84" t="s">
        <v>84</v>
      </c>
      <c r="I14" s="51">
        <f t="shared" si="0"/>
        <v>1</v>
      </c>
      <c r="J14" s="47" t="s">
        <v>144</v>
      </c>
    </row>
    <row r="15" spans="1:10" ht="112.5">
      <c r="A15" s="43" t="s">
        <v>29</v>
      </c>
      <c r="B15" s="44" t="s">
        <v>141</v>
      </c>
      <c r="C15" s="47" t="s">
        <v>142</v>
      </c>
      <c r="D15" s="47" t="s">
        <v>143</v>
      </c>
      <c r="E15" s="49" t="s">
        <v>65</v>
      </c>
      <c r="F15" s="72">
        <v>4874500</v>
      </c>
      <c r="G15" s="72">
        <v>4874500</v>
      </c>
      <c r="H15" s="84" t="s">
        <v>84</v>
      </c>
      <c r="I15" s="51">
        <f t="shared" si="0"/>
        <v>1</v>
      </c>
      <c r="J15" s="47" t="s">
        <v>145</v>
      </c>
    </row>
    <row r="16" spans="1:10" ht="67.5">
      <c r="A16" s="62" t="s">
        <v>11</v>
      </c>
      <c r="B16" s="63" t="s">
        <v>135</v>
      </c>
      <c r="C16" s="86" t="s">
        <v>136</v>
      </c>
      <c r="D16" s="87" t="s">
        <v>137</v>
      </c>
      <c r="E16" s="88" t="s">
        <v>65</v>
      </c>
      <c r="F16" s="89">
        <v>911.2</v>
      </c>
      <c r="G16" s="89">
        <v>1.85</v>
      </c>
      <c r="H16" s="90" t="s">
        <v>84</v>
      </c>
      <c r="I16" s="91">
        <f>G16/F16</f>
        <v>0.002030289727831431</v>
      </c>
      <c r="J16" s="86" t="s">
        <v>146</v>
      </c>
    </row>
    <row r="17" spans="1:10" ht="157.5">
      <c r="A17" s="43" t="s">
        <v>30</v>
      </c>
      <c r="B17" s="59" t="s">
        <v>106</v>
      </c>
      <c r="C17" s="67" t="s">
        <v>127</v>
      </c>
      <c r="D17" s="68" t="s">
        <v>69</v>
      </c>
      <c r="E17" s="69" t="s">
        <v>65</v>
      </c>
      <c r="F17" s="73">
        <v>450.3</v>
      </c>
      <c r="G17" s="73">
        <v>425.4</v>
      </c>
      <c r="H17" s="70" t="s">
        <v>84</v>
      </c>
      <c r="I17" s="83">
        <f t="shared" si="0"/>
        <v>0.944703530979347</v>
      </c>
      <c r="J17" s="47" t="s">
        <v>87</v>
      </c>
    </row>
    <row r="18" spans="1:10" ht="67.5" customHeight="1">
      <c r="A18" s="146" t="s">
        <v>19</v>
      </c>
      <c r="B18" s="129" t="s">
        <v>115</v>
      </c>
      <c r="C18" s="133" t="s">
        <v>134</v>
      </c>
      <c r="D18" s="133" t="s">
        <v>114</v>
      </c>
      <c r="E18" s="125" t="s">
        <v>65</v>
      </c>
      <c r="F18" s="119">
        <v>1505.5</v>
      </c>
      <c r="G18" s="119">
        <v>311.3</v>
      </c>
      <c r="H18" s="148" t="s">
        <v>84</v>
      </c>
      <c r="I18" s="150">
        <f aca="true" t="shared" si="1" ref="I18:I29">G18/F18</f>
        <v>0.20677515775489871</v>
      </c>
      <c r="J18" s="110" t="s">
        <v>87</v>
      </c>
    </row>
    <row r="19" spans="1:10" ht="67.5" customHeight="1">
      <c r="A19" s="147"/>
      <c r="B19" s="130"/>
      <c r="C19" s="134"/>
      <c r="D19" s="134"/>
      <c r="E19" s="126"/>
      <c r="F19" s="120"/>
      <c r="G19" s="120"/>
      <c r="H19" s="149"/>
      <c r="I19" s="151"/>
      <c r="J19" s="111"/>
    </row>
    <row r="20" spans="1:10" ht="90">
      <c r="A20" s="43" t="s">
        <v>12</v>
      </c>
      <c r="B20" s="59" t="s">
        <v>109</v>
      </c>
      <c r="C20" s="67" t="s">
        <v>129</v>
      </c>
      <c r="D20" s="68" t="s">
        <v>110</v>
      </c>
      <c r="E20" s="69" t="s">
        <v>65</v>
      </c>
      <c r="F20" s="73">
        <v>2393.4</v>
      </c>
      <c r="G20" s="73">
        <v>515.4</v>
      </c>
      <c r="H20" s="50" t="s">
        <v>84</v>
      </c>
      <c r="I20" s="83">
        <f t="shared" si="1"/>
        <v>0.21534219102531962</v>
      </c>
      <c r="J20" s="47" t="s">
        <v>87</v>
      </c>
    </row>
    <row r="21" spans="1:10" ht="90">
      <c r="A21" s="43" t="s">
        <v>66</v>
      </c>
      <c r="B21" s="59" t="s">
        <v>113</v>
      </c>
      <c r="C21" s="67" t="s">
        <v>132</v>
      </c>
      <c r="D21" s="68" t="s">
        <v>74</v>
      </c>
      <c r="E21" s="69" t="s">
        <v>65</v>
      </c>
      <c r="F21" s="73">
        <v>389.8</v>
      </c>
      <c r="G21" s="73">
        <v>316</v>
      </c>
      <c r="H21" s="50" t="s">
        <v>84</v>
      </c>
      <c r="I21" s="83">
        <f t="shared" si="1"/>
        <v>0.8106721395587481</v>
      </c>
      <c r="J21" s="47" t="s">
        <v>86</v>
      </c>
    </row>
    <row r="22" spans="1:10" ht="45">
      <c r="A22" s="43" t="s">
        <v>67</v>
      </c>
      <c r="B22" s="59" t="s">
        <v>122</v>
      </c>
      <c r="C22" s="67" t="s">
        <v>123</v>
      </c>
      <c r="D22" s="68" t="s">
        <v>124</v>
      </c>
      <c r="E22" s="69" t="s">
        <v>65</v>
      </c>
      <c r="F22" s="73">
        <v>1790.5</v>
      </c>
      <c r="G22" s="73">
        <v>344.4</v>
      </c>
      <c r="H22" s="50" t="s">
        <v>84</v>
      </c>
      <c r="I22" s="83">
        <f t="shared" si="1"/>
        <v>0.19234850600390951</v>
      </c>
      <c r="J22" s="47" t="s">
        <v>87</v>
      </c>
    </row>
    <row r="23" spans="1:10" ht="90">
      <c r="A23" s="43" t="s">
        <v>68</v>
      </c>
      <c r="B23" s="58" t="s">
        <v>111</v>
      </c>
      <c r="C23" s="67" t="s">
        <v>130</v>
      </c>
      <c r="D23" s="68" t="s">
        <v>77</v>
      </c>
      <c r="E23" s="69" t="s">
        <v>65</v>
      </c>
      <c r="F23" s="73">
        <v>506.1</v>
      </c>
      <c r="G23" s="73">
        <v>65.2</v>
      </c>
      <c r="H23" s="50" t="s">
        <v>84</v>
      </c>
      <c r="I23" s="83">
        <f t="shared" si="1"/>
        <v>0.12882829480339852</v>
      </c>
      <c r="J23" s="47" t="s">
        <v>87</v>
      </c>
    </row>
    <row r="24" spans="1:10" ht="56.25">
      <c r="A24" s="43" t="s">
        <v>70</v>
      </c>
      <c r="B24" s="58" t="s">
        <v>112</v>
      </c>
      <c r="C24" s="67" t="s">
        <v>131</v>
      </c>
      <c r="D24" s="68" t="s">
        <v>78</v>
      </c>
      <c r="E24" s="69" t="s">
        <v>65</v>
      </c>
      <c r="F24" s="73">
        <v>393.9</v>
      </c>
      <c r="G24" s="73">
        <v>5.7</v>
      </c>
      <c r="H24" s="70" t="s">
        <v>84</v>
      </c>
      <c r="I24" s="83">
        <f t="shared" si="1"/>
        <v>0.014470677837014471</v>
      </c>
      <c r="J24" s="47" t="s">
        <v>87</v>
      </c>
    </row>
    <row r="25" spans="1:10" ht="90">
      <c r="A25" s="43" t="s">
        <v>71</v>
      </c>
      <c r="B25" s="58" t="s">
        <v>125</v>
      </c>
      <c r="C25" s="67" t="s">
        <v>133</v>
      </c>
      <c r="D25" s="68" t="s">
        <v>126</v>
      </c>
      <c r="E25" s="69" t="s">
        <v>65</v>
      </c>
      <c r="F25" s="73">
        <v>4.3</v>
      </c>
      <c r="G25" s="73">
        <v>0</v>
      </c>
      <c r="H25" s="70" t="s">
        <v>84</v>
      </c>
      <c r="I25" s="51">
        <f>G25/F25</f>
        <v>0</v>
      </c>
      <c r="J25" s="47"/>
    </row>
    <row r="26" spans="1:10" ht="208.5" customHeight="1">
      <c r="A26" s="43" t="s">
        <v>72</v>
      </c>
      <c r="B26" s="58" t="s">
        <v>107</v>
      </c>
      <c r="C26" s="67" t="s">
        <v>128</v>
      </c>
      <c r="D26" s="68" t="s">
        <v>108</v>
      </c>
      <c r="E26" s="69" t="s">
        <v>65</v>
      </c>
      <c r="F26" s="73">
        <v>223.6</v>
      </c>
      <c r="G26" s="73">
        <v>25.1</v>
      </c>
      <c r="H26" s="70" t="s">
        <v>84</v>
      </c>
      <c r="I26" s="83">
        <f>G26/F26</f>
        <v>0.11225402504472273</v>
      </c>
      <c r="J26" s="47" t="s">
        <v>87</v>
      </c>
    </row>
    <row r="27" spans="1:10" ht="98.25" customHeight="1">
      <c r="A27" s="43" t="s">
        <v>73</v>
      </c>
      <c r="B27" s="58" t="s">
        <v>120</v>
      </c>
      <c r="C27" s="67" t="s">
        <v>119</v>
      </c>
      <c r="D27" s="68" t="s">
        <v>121</v>
      </c>
      <c r="E27" s="69" t="s">
        <v>65</v>
      </c>
      <c r="F27" s="73">
        <v>617.6</v>
      </c>
      <c r="G27" s="73">
        <v>0</v>
      </c>
      <c r="H27" s="92">
        <v>0.2</v>
      </c>
      <c r="I27" s="83">
        <v>0</v>
      </c>
      <c r="J27" s="110" t="s">
        <v>85</v>
      </c>
    </row>
    <row r="28" spans="1:10" ht="160.5" customHeight="1">
      <c r="A28" s="43" t="s">
        <v>75</v>
      </c>
      <c r="B28" s="58" t="s">
        <v>116</v>
      </c>
      <c r="C28" s="67" t="s">
        <v>117</v>
      </c>
      <c r="D28" s="68" t="s">
        <v>118</v>
      </c>
      <c r="E28" s="69" t="s">
        <v>65</v>
      </c>
      <c r="F28" s="73">
        <v>688.29</v>
      </c>
      <c r="G28" s="73">
        <v>0</v>
      </c>
      <c r="H28" s="92">
        <v>0.2</v>
      </c>
      <c r="I28" s="83">
        <v>0</v>
      </c>
      <c r="J28" s="111"/>
    </row>
    <row r="29" spans="1:10" ht="45">
      <c r="A29" s="43" t="s">
        <v>76</v>
      </c>
      <c r="B29" s="58" t="s">
        <v>104</v>
      </c>
      <c r="C29" s="67" t="s">
        <v>105</v>
      </c>
      <c r="D29" s="68" t="s">
        <v>79</v>
      </c>
      <c r="E29" s="69" t="s">
        <v>59</v>
      </c>
      <c r="F29" s="73">
        <v>8.9</v>
      </c>
      <c r="G29" s="73">
        <v>0</v>
      </c>
      <c r="H29" s="70" t="s">
        <v>84</v>
      </c>
      <c r="I29" s="51">
        <f t="shared" si="1"/>
        <v>0</v>
      </c>
      <c r="J29" s="47" t="s">
        <v>87</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sheetData>
  <sheetProtection/>
  <mergeCells count="41">
    <mergeCell ref="I18:I19"/>
    <mergeCell ref="J18:J19"/>
    <mergeCell ref="C18:C19"/>
    <mergeCell ref="D18:D19"/>
    <mergeCell ref="E18:E19"/>
    <mergeCell ref="F18:F19"/>
    <mergeCell ref="G18:G19"/>
    <mergeCell ref="H18:H19"/>
    <mergeCell ref="H6:H7"/>
    <mergeCell ref="I6:I7"/>
    <mergeCell ref="J6:J7"/>
    <mergeCell ref="I10:I11"/>
    <mergeCell ref="J10:J11"/>
    <mergeCell ref="H10:H11"/>
    <mergeCell ref="F6:F7"/>
    <mergeCell ref="F10:F11"/>
    <mergeCell ref="E10:E11"/>
    <mergeCell ref="D10:D11"/>
    <mergeCell ref="C10:C11"/>
    <mergeCell ref="G6:G7"/>
    <mergeCell ref="G10:G11"/>
    <mergeCell ref="J27:J28"/>
    <mergeCell ref="B6:B7"/>
    <mergeCell ref="A6:A7"/>
    <mergeCell ref="G3:G4"/>
    <mergeCell ref="J3:J4"/>
    <mergeCell ref="F3:F4"/>
    <mergeCell ref="H3:H4"/>
    <mergeCell ref="A18:A19"/>
    <mergeCell ref="B18:B19"/>
    <mergeCell ref="A10:A11"/>
    <mergeCell ref="A1:J1"/>
    <mergeCell ref="A3:A4"/>
    <mergeCell ref="B3:B4"/>
    <mergeCell ref="C3:C4"/>
    <mergeCell ref="D3:E3"/>
    <mergeCell ref="B10:B11"/>
    <mergeCell ref="I3:I4"/>
    <mergeCell ref="C6:C7"/>
    <mergeCell ref="D6:D7"/>
    <mergeCell ref="E6:E7"/>
  </mergeCells>
  <printOptions/>
  <pageMargins left="0.7086614173228347" right="0.7086614173228347" top="0.7480314960629921" bottom="0.7480314960629921" header="0.31496062992125984" footer="0.31496062992125984"/>
  <pageSetup firstPageNumber="8" useFirstPageNumber="1" fitToHeight="0" fitToWidth="1" horizontalDpi="600" verticalDpi="600" orientation="landscape" paperSize="9" scale="76" r:id="rId1"/>
  <headerFooter>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Usr</cp:lastModifiedBy>
  <cp:lastPrinted>2017-07-21T08:10:16Z</cp:lastPrinted>
  <dcterms:created xsi:type="dcterms:W3CDTF">2013-10-09T11:41:25Z</dcterms:created>
  <dcterms:modified xsi:type="dcterms:W3CDTF">2017-07-21T08:39:00Z</dcterms:modified>
  <cp:category/>
  <cp:version/>
  <cp:contentType/>
  <cp:contentStatus/>
</cp:coreProperties>
</file>